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on\Manuals\195-NL32\"/>
    </mc:Choice>
  </mc:AlternateContent>
  <bookViews>
    <workbookView xWindow="0" yWindow="0" windowWidth="28800" windowHeight="12435"/>
  </bookViews>
  <sheets>
    <sheet name="Sensor Workshee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L5" i="2"/>
  <c r="N5" i="2"/>
  <c r="K6" i="2"/>
  <c r="K7" i="2"/>
  <c r="L7" i="2"/>
  <c r="N7" i="2" s="1"/>
  <c r="K8" i="2"/>
  <c r="K9" i="2"/>
  <c r="L9" i="2"/>
  <c r="N9" i="2"/>
  <c r="K10" i="2"/>
  <c r="N10" i="2"/>
  <c r="K11" i="2"/>
  <c r="L11" i="2"/>
  <c r="N11" i="2"/>
  <c r="K12" i="2"/>
  <c r="K13" i="2"/>
  <c r="L13" i="2"/>
  <c r="N13" i="2" s="1"/>
  <c r="K14" i="2"/>
  <c r="N14" i="2"/>
  <c r="K15" i="2"/>
  <c r="L15" i="2"/>
  <c r="N15" i="2" s="1"/>
  <c r="G18" i="2"/>
  <c r="G21" i="2"/>
  <c r="L6" i="2" s="1"/>
  <c r="N6" i="2" s="1"/>
  <c r="L14" i="2" l="1"/>
  <c r="L12" i="2"/>
  <c r="N12" i="2" s="1"/>
  <c r="L10" i="2"/>
  <c r="L8" i="2"/>
  <c r="N8" i="2" s="1"/>
</calcChain>
</file>

<file path=xl/sharedStrings.xml><?xml version="1.0" encoding="utf-8"?>
<sst xmlns="http://schemas.openxmlformats.org/spreadsheetml/2006/main" count="34" uniqueCount="32">
  <si>
    <t>Offset = (C / E * Gain * ( B - A )) * -1</t>
  </si>
  <si>
    <t>Calculate the logger offset</t>
  </si>
  <si>
    <t>Step 5</t>
  </si>
  <si>
    <t>Gain = E / ( D - C )</t>
  </si>
  <si>
    <t>Calculate the logger gain</t>
  </si>
  <si>
    <t>Step 4</t>
  </si>
  <si>
    <t>Volts</t>
  </si>
  <si>
    <t>E</t>
  </si>
  <si>
    <t>Range</t>
  </si>
  <si>
    <t>Determine the A/D converter range</t>
  </si>
  <si>
    <t>Step 3</t>
  </si>
  <si>
    <t>D</t>
  </si>
  <si>
    <t>Maximum Volts</t>
  </si>
  <si>
    <t>Units</t>
  </si>
  <si>
    <t>C</t>
  </si>
  <si>
    <t>Minimum Volts</t>
  </si>
  <si>
    <t>Refer to the sensor data sheet and record the electrical output range in Volts</t>
  </si>
  <si>
    <t>Step 2</t>
  </si>
  <si>
    <t>record units here</t>
  </si>
  <si>
    <t>B</t>
  </si>
  <si>
    <t>Maximum Output</t>
  </si>
  <si>
    <t>A</t>
  </si>
  <si>
    <t>Minimum Output</t>
  </si>
  <si>
    <t>Refer to the sensor data sheet and record the calibration range and units</t>
  </si>
  <si>
    <t>Step 1</t>
  </si>
  <si>
    <t>% FS Error</t>
  </si>
  <si>
    <t>Measured</t>
  </si>
  <si>
    <t>Calculated</t>
  </si>
  <si>
    <t>Test Volts</t>
  </si>
  <si>
    <t>% FS Test Point</t>
  </si>
  <si>
    <t>NovaLogger Generic Sensor Worksheet</t>
  </si>
  <si>
    <r>
      <t xml:space="preserve">This worksheet contains sample data. To use this worksheet, replace all </t>
    </r>
    <r>
      <rPr>
        <sz val="16"/>
        <color rgb="FFFF0000"/>
        <rFont val="Calibri"/>
        <family val="2"/>
        <scheme val="minor"/>
      </rPr>
      <t>red entries</t>
    </r>
    <r>
      <rPr>
        <sz val="16"/>
        <color theme="1"/>
        <rFont val="Calibri"/>
        <family val="2"/>
        <scheme val="minor"/>
      </rPr>
      <t xml:space="preserve"> following the steps given in the NL32 NovaLogger Manual.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</si>
</sst>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0" fillId="2" borderId="0" xfId="0" applyFont="1" applyFill="1" applyAlignment="1">
      <alignment horizontal="center"/>
    </xf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9" xfId="0" applyFill="1" applyBorder="1"/>
    <xf numFmtId="0" fontId="3" fillId="2" borderId="0" xfId="0" applyFont="1" applyFill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10" xfId="0" applyFont="1" applyFill="1" applyBorder="1"/>
    <xf numFmtId="0" fontId="3" fillId="2" borderId="9" xfId="0" applyFont="1" applyFill="1" applyBorder="1"/>
    <xf numFmtId="0" fontId="3" fillId="2" borderId="5" xfId="0" applyFont="1" applyFill="1" applyBorder="1" applyAlignment="1" applyProtection="1">
      <alignment horizontal="center"/>
    </xf>
    <xf numFmtId="164" fontId="0" fillId="2" borderId="5" xfId="1" applyNumberFormat="1" applyFont="1" applyFill="1" applyBorder="1"/>
    <xf numFmtId="2" fontId="2" fillId="2" borderId="5" xfId="0" applyNumberFormat="1" applyFont="1" applyFill="1" applyBorder="1" applyProtection="1">
      <protection locked="0"/>
    </xf>
    <xf numFmtId="2" fontId="0" fillId="2" borderId="5" xfId="0" applyNumberFormat="1" applyFill="1" applyBorder="1"/>
    <xf numFmtId="165" fontId="0" fillId="2" borderId="5" xfId="0" applyNumberForma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11" xfId="0" applyFill="1" applyBorder="1"/>
    <xf numFmtId="0" fontId="6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2" borderId="13" xfId="0" applyFill="1" applyBorder="1"/>
    <xf numFmtId="0" fontId="0" fillId="2" borderId="0" xfId="0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'Sensor Worksheet'!$L$4</c:f>
              <c:strCache>
                <c:ptCount val="1"/>
                <c:pt idx="0">
                  <c:v>Calculated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'Sensor Worksheet'!$K$5:$K$15</c:f>
              <c:numCache>
                <c:formatCode>0.000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'Sensor Worksheet'!$L$5:$L$15</c:f>
              <c:numCache>
                <c:formatCode>0.00</c:formatCode>
                <c:ptCount val="11"/>
                <c:pt idx="0">
                  <c:v>-40</c:v>
                </c:pt>
                <c:pt idx="1">
                  <c:v>-30</c:v>
                </c:pt>
                <c:pt idx="2">
                  <c:v>-20</c:v>
                </c:pt>
                <c:pt idx="3">
                  <c:v>-10</c:v>
                </c:pt>
                <c:pt idx="4">
                  <c:v>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'Sensor Worksheet'!$M$4</c:f>
              <c:strCache>
                <c:ptCount val="1"/>
                <c:pt idx="0">
                  <c:v>Measured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'Sensor Worksheet'!$K$5:$K$15</c:f>
              <c:numCache>
                <c:formatCode>0.000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'Sensor Worksheet'!$M$5:$M$15</c:f>
              <c:numCache>
                <c:formatCode>0.00</c:formatCode>
                <c:ptCount val="11"/>
                <c:pt idx="1">
                  <c:v>-29.95</c:v>
                </c:pt>
                <c:pt idx="2">
                  <c:v>-19.86</c:v>
                </c:pt>
                <c:pt idx="3">
                  <c:v>-9.7899999999999991</c:v>
                </c:pt>
                <c:pt idx="7">
                  <c:v>30.52</c:v>
                </c:pt>
                <c:pt idx="8">
                  <c:v>40.61</c:v>
                </c:pt>
                <c:pt idx="10">
                  <c:v>59.95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303936"/>
        <c:axId val="4803078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'Sensor Worksheet'!$K$4</c15:sqref>
                        </c15:formulaRef>
                      </c:ext>
                    </c:extLst>
                    <c:strCache>
                      <c:ptCount val="1"/>
                      <c:pt idx="0">
                        <c:v>Test Volts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'Sensor Worksheet'!$K$5:$K$15</c15:sqref>
                        </c15:formulaRef>
                      </c:ext>
                    </c:extLst>
                    <c:numCache>
                      <c:formatCode>0.000</c:formatCode>
                      <c:ptCount val="11"/>
                      <c:pt idx="0">
                        <c:v>0</c:v>
                      </c:pt>
                      <c:pt idx="1">
                        <c:v>0.5</c:v>
                      </c:pt>
                      <c:pt idx="2">
                        <c:v>1</c:v>
                      </c:pt>
                      <c:pt idx="3">
                        <c:v>1.5</c:v>
                      </c:pt>
                      <c:pt idx="4">
                        <c:v>2</c:v>
                      </c:pt>
                      <c:pt idx="5">
                        <c:v>2.5</c:v>
                      </c:pt>
                      <c:pt idx="6">
                        <c:v>3</c:v>
                      </c:pt>
                      <c:pt idx="7">
                        <c:v>3.5</c:v>
                      </c:pt>
                      <c:pt idx="8">
                        <c:v>4</c:v>
                      </c:pt>
                      <c:pt idx="9">
                        <c:v>4.5</c:v>
                      </c:pt>
                      <c:pt idx="10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'Sensor Worksheet'!$K$5:$K$15</c15:sqref>
                        </c15:formulaRef>
                      </c:ext>
                    </c:extLst>
                    <c:numCache>
                      <c:formatCode>0.000</c:formatCode>
                      <c:ptCount val="11"/>
                      <c:pt idx="0">
                        <c:v>0</c:v>
                      </c:pt>
                      <c:pt idx="1">
                        <c:v>0.5</c:v>
                      </c:pt>
                      <c:pt idx="2">
                        <c:v>1</c:v>
                      </c:pt>
                      <c:pt idx="3">
                        <c:v>1.5</c:v>
                      </c:pt>
                      <c:pt idx="4">
                        <c:v>2</c:v>
                      </c:pt>
                      <c:pt idx="5">
                        <c:v>2.5</c:v>
                      </c:pt>
                      <c:pt idx="6">
                        <c:v>3</c:v>
                      </c:pt>
                      <c:pt idx="7">
                        <c:v>3.5</c:v>
                      </c:pt>
                      <c:pt idx="8">
                        <c:v>4</c:v>
                      </c:pt>
                      <c:pt idx="9">
                        <c:v>4.5</c:v>
                      </c:pt>
                      <c:pt idx="10">
                        <c:v>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80303936"/>
        <c:scaling>
          <c:orientation val="minMax"/>
        </c:scaling>
        <c:delete val="0"/>
        <c:axPos val="b"/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307856"/>
        <c:crosses val="autoZero"/>
        <c:auto val="1"/>
        <c:lblAlgn val="ctr"/>
        <c:lblOffset val="100"/>
        <c:noMultiLvlLbl val="0"/>
      </c:catAx>
      <c:valAx>
        <c:axId val="48030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303936"/>
        <c:crosses val="autoZero"/>
        <c:crossBetween val="between"/>
      </c:valAx>
      <c:spPr>
        <a:noFill/>
        <a:ln w="12700">
          <a:noFill/>
        </a:ln>
        <a:effectLst/>
      </c:spPr>
    </c:plotArea>
    <c:legend>
      <c:legendPos val="b"/>
      <c:layout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</xdr:colOff>
      <xdr:row>15</xdr:row>
      <xdr:rowOff>71436</xdr:rowOff>
    </xdr:from>
    <xdr:to>
      <xdr:col>14</xdr:col>
      <xdr:colOff>1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7"/>
  <sheetViews>
    <sheetView showGridLines="0" showRowColHeaders="0" tabSelected="1" zoomScaleNormal="100" workbookViewId="0">
      <selection activeCell="M5" sqref="M5"/>
    </sheetView>
  </sheetViews>
  <sheetFormatPr defaultRowHeight="15" x14ac:dyDescent="0.25"/>
  <cols>
    <col min="1" max="1" width="2.85546875" style="1" customWidth="1"/>
    <col min="2" max="2" width="1.7109375" style="1" customWidth="1"/>
    <col min="3" max="3" width="14" style="1" customWidth="1"/>
    <col min="4" max="4" width="27.5703125" style="1" customWidth="1"/>
    <col min="5" max="5" width="3" style="1" customWidth="1"/>
    <col min="6" max="6" width="22.7109375" style="1" customWidth="1"/>
    <col min="7" max="7" width="26" style="1" customWidth="1"/>
    <col min="8" max="8" width="1.7109375" style="1" customWidth="1"/>
    <col min="9" max="9" width="9.140625" style="1"/>
    <col min="10" max="10" width="15.28515625" style="2" customWidth="1"/>
    <col min="11" max="14" width="15.28515625" style="1" customWidth="1"/>
    <col min="15" max="16384" width="9.140625" style="1"/>
  </cols>
  <sheetData>
    <row r="1" spans="2:28" ht="15.75" thickBot="1" x14ac:dyDescent="0.3"/>
    <row r="2" spans="2:28" s="41" customFormat="1" ht="33" customHeight="1" thickBot="1" x14ac:dyDescent="0.3">
      <c r="B2" s="46" t="s">
        <v>31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4"/>
      <c r="O2" s="43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2:28" ht="7.5" customHeight="1" thickBot="1" x14ac:dyDescent="0.3"/>
    <row r="4" spans="2:28" x14ac:dyDescent="0.25">
      <c r="B4" s="40"/>
      <c r="C4" s="39" t="s">
        <v>30</v>
      </c>
      <c r="D4" s="38"/>
      <c r="E4" s="38"/>
      <c r="F4" s="38"/>
      <c r="G4" s="38"/>
      <c r="H4" s="37"/>
      <c r="J4" s="24" t="s">
        <v>29</v>
      </c>
      <c r="K4" s="25" t="s">
        <v>28</v>
      </c>
      <c r="L4" s="25" t="s">
        <v>27</v>
      </c>
      <c r="M4" s="25" t="s">
        <v>26</v>
      </c>
      <c r="N4" s="25" t="s">
        <v>25</v>
      </c>
    </row>
    <row r="5" spans="2:28" x14ac:dyDescent="0.25">
      <c r="B5" s="13"/>
      <c r="C5" s="36"/>
      <c r="D5" s="36"/>
      <c r="E5" s="36"/>
      <c r="F5" s="36"/>
      <c r="G5" s="36"/>
      <c r="H5" s="8"/>
      <c r="J5" s="24">
        <v>0</v>
      </c>
      <c r="K5" s="23">
        <f>F$15*J5/100</f>
        <v>0</v>
      </c>
      <c r="L5" s="22">
        <f>J5/100 * G$18 * (F$8-F$7)+G$21+F$7</f>
        <v>-40</v>
      </c>
      <c r="M5" s="21"/>
      <c r="N5" s="20" t="str">
        <f>IF(M5=0,"",(M5-L5)/(F$8-F$7))</f>
        <v/>
      </c>
    </row>
    <row r="6" spans="2:28" s="14" customFormat="1" x14ac:dyDescent="0.25">
      <c r="B6" s="18"/>
      <c r="C6" s="17" t="s">
        <v>24</v>
      </c>
      <c r="D6" s="16" t="s">
        <v>23</v>
      </c>
      <c r="E6" s="16"/>
      <c r="F6" s="16"/>
      <c r="G6" s="16"/>
      <c r="H6" s="15"/>
      <c r="J6" s="24">
        <v>10</v>
      </c>
      <c r="K6" s="23">
        <f>F$15*J6/100</f>
        <v>0.5</v>
      </c>
      <c r="L6" s="22">
        <f>J6/100 * G$18 * (F$8-F$7)+G$21+F$7</f>
        <v>-30</v>
      </c>
      <c r="M6" s="21">
        <v>-29.95</v>
      </c>
      <c r="N6" s="20">
        <f>IF(M6=0,"",(M6-L6)/(F$8-F$7))</f>
        <v>5.0000000000000706E-4</v>
      </c>
    </row>
    <row r="7" spans="2:28" s="33" customFormat="1" x14ac:dyDescent="0.25">
      <c r="B7" s="35"/>
      <c r="C7" s="4"/>
      <c r="D7" s="9" t="s">
        <v>22</v>
      </c>
      <c r="E7" s="27" t="s">
        <v>21</v>
      </c>
      <c r="F7" s="26">
        <v>-40</v>
      </c>
      <c r="G7" s="9" t="s">
        <v>13</v>
      </c>
      <c r="H7" s="34"/>
      <c r="I7" s="1"/>
      <c r="J7" s="24">
        <v>20</v>
      </c>
      <c r="K7" s="23">
        <f>F$15*J7/100</f>
        <v>1</v>
      </c>
      <c r="L7" s="22">
        <f>J7/100 * G$18 * (F$8-F$7)+G$21+F$7</f>
        <v>-20</v>
      </c>
      <c r="M7" s="21">
        <v>-19.86</v>
      </c>
      <c r="N7" s="20">
        <f>IF(M7=0,"",(M7-L7)/(F$8-F$7))</f>
        <v>1.4000000000000056E-3</v>
      </c>
    </row>
    <row r="8" spans="2:28" x14ac:dyDescent="0.25">
      <c r="B8" s="13"/>
      <c r="C8" s="3"/>
      <c r="D8" s="9" t="s">
        <v>20</v>
      </c>
      <c r="E8" s="27" t="s">
        <v>19</v>
      </c>
      <c r="F8" s="26">
        <v>60</v>
      </c>
      <c r="G8" s="26" t="s">
        <v>18</v>
      </c>
      <c r="H8" s="8"/>
      <c r="I8" s="14"/>
      <c r="J8" s="24">
        <v>30</v>
      </c>
      <c r="K8" s="23">
        <f>F$15*J8/100</f>
        <v>1.5</v>
      </c>
      <c r="L8" s="22">
        <f>J8/100 * G$18 * (F$8-F$7)+G$21+F$7</f>
        <v>-10</v>
      </c>
      <c r="M8" s="21">
        <v>-9.7899999999999991</v>
      </c>
      <c r="N8" s="20">
        <f>IF(M8=0,"",(M8-L8)/(F$8-F$7))</f>
        <v>2.1000000000000085E-3</v>
      </c>
    </row>
    <row r="9" spans="2:28" x14ac:dyDescent="0.25">
      <c r="B9" s="13"/>
      <c r="C9" s="3"/>
      <c r="D9" s="3"/>
      <c r="E9" s="30"/>
      <c r="F9" s="30"/>
      <c r="G9" s="3"/>
      <c r="H9" s="8"/>
      <c r="J9" s="24">
        <v>40</v>
      </c>
      <c r="K9" s="23">
        <f>F$15*J9/100</f>
        <v>2</v>
      </c>
      <c r="L9" s="22">
        <f>J9/100 * G$18 * (F$8-F$7)+G$21+F$7</f>
        <v>0</v>
      </c>
      <c r="M9" s="21"/>
      <c r="N9" s="20" t="str">
        <f>IF(M9=0,"",(M9-L9)/(F$8-F$7))</f>
        <v/>
      </c>
    </row>
    <row r="10" spans="2:28" s="14" customFormat="1" x14ac:dyDescent="0.25">
      <c r="B10" s="18"/>
      <c r="C10" s="17" t="s">
        <v>17</v>
      </c>
      <c r="D10" s="16" t="s">
        <v>16</v>
      </c>
      <c r="E10" s="16"/>
      <c r="F10" s="16"/>
      <c r="G10" s="16"/>
      <c r="H10" s="15"/>
      <c r="J10" s="24">
        <v>50</v>
      </c>
      <c r="K10" s="23">
        <f>F$15*J10/100</f>
        <v>2.5</v>
      </c>
      <c r="L10" s="22">
        <f>J10/100 * G$18 * (F$8-F$7)+G$21+F$7</f>
        <v>10</v>
      </c>
      <c r="M10" s="21"/>
      <c r="N10" s="20" t="str">
        <f>IF(M10=0,"",(M10-L10)/(F$8-F$7))</f>
        <v/>
      </c>
    </row>
    <row r="11" spans="2:28" x14ac:dyDescent="0.25">
      <c r="B11" s="13"/>
      <c r="C11" s="3"/>
      <c r="D11" s="9" t="s">
        <v>15</v>
      </c>
      <c r="E11" s="27" t="s">
        <v>14</v>
      </c>
      <c r="F11" s="26">
        <v>0</v>
      </c>
      <c r="G11" s="9" t="s">
        <v>13</v>
      </c>
      <c r="H11" s="8"/>
      <c r="J11" s="24">
        <v>60</v>
      </c>
      <c r="K11" s="23">
        <f>F$15*J11/100</f>
        <v>3</v>
      </c>
      <c r="L11" s="22">
        <f>J11/100 * G$18 * (F$8-F$7)+G$21+F$7</f>
        <v>20</v>
      </c>
      <c r="M11" s="21"/>
      <c r="N11" s="20" t="str">
        <f>IF(M11=0,"",(M11-L11)/(F$8-F$7))</f>
        <v/>
      </c>
    </row>
    <row r="12" spans="2:28" x14ac:dyDescent="0.25">
      <c r="B12" s="13"/>
      <c r="C12" s="3"/>
      <c r="D12" s="9" t="s">
        <v>12</v>
      </c>
      <c r="E12" s="27" t="s">
        <v>11</v>
      </c>
      <c r="F12" s="26">
        <v>5</v>
      </c>
      <c r="G12" s="32" t="s">
        <v>6</v>
      </c>
      <c r="H12" s="8"/>
      <c r="I12" s="14"/>
      <c r="J12" s="24">
        <v>70</v>
      </c>
      <c r="K12" s="23">
        <f>F$15*J12/100</f>
        <v>3.5</v>
      </c>
      <c r="L12" s="22">
        <f>J12/100 * G$18 * (F$8-F$7)+G$21+F$7</f>
        <v>30</v>
      </c>
      <c r="M12" s="21">
        <v>30.52</v>
      </c>
      <c r="N12" s="20">
        <f>IF(M12=0,"",(M12-L12)/(F$8-F$7))</f>
        <v>5.1999999999999954E-3</v>
      </c>
    </row>
    <row r="13" spans="2:28" x14ac:dyDescent="0.25">
      <c r="B13" s="13"/>
      <c r="C13" s="3"/>
      <c r="D13" s="4"/>
      <c r="E13" s="31"/>
      <c r="F13" s="30"/>
      <c r="G13" s="3"/>
      <c r="H13" s="8"/>
      <c r="J13" s="24">
        <v>80</v>
      </c>
      <c r="K13" s="23">
        <f>F$15*J13/100</f>
        <v>4</v>
      </c>
      <c r="L13" s="22">
        <f>J13/100 * G$18 * (F$8-F$7)+G$21+F$7</f>
        <v>40</v>
      </c>
      <c r="M13" s="21">
        <v>40.61</v>
      </c>
      <c r="N13" s="20">
        <f>IF(M13=0,"",(M13-L13)/(F$8-F$7))</f>
        <v>6.0999999999999943E-3</v>
      </c>
    </row>
    <row r="14" spans="2:28" s="14" customFormat="1" ht="15.75" x14ac:dyDescent="0.25">
      <c r="B14" s="18"/>
      <c r="C14" s="17" t="s">
        <v>10</v>
      </c>
      <c r="D14" s="29" t="s">
        <v>9</v>
      </c>
      <c r="E14" s="28"/>
      <c r="G14" s="16"/>
      <c r="H14" s="15"/>
      <c r="J14" s="24">
        <v>90</v>
      </c>
      <c r="K14" s="23">
        <f>F$15*J14/100</f>
        <v>4.5</v>
      </c>
      <c r="L14" s="22">
        <f>J14/100 * G$18 * (F$8-F$7)+G$21+F$7</f>
        <v>50</v>
      </c>
      <c r="M14" s="21"/>
      <c r="N14" s="20" t="str">
        <f>IF(M14=0,"",(M14-L14)/(F$8-F$7))</f>
        <v/>
      </c>
    </row>
    <row r="15" spans="2:28" x14ac:dyDescent="0.25">
      <c r="B15" s="13"/>
      <c r="C15" s="3"/>
      <c r="D15" s="27" t="s">
        <v>8</v>
      </c>
      <c r="E15" s="27" t="s">
        <v>7</v>
      </c>
      <c r="F15" s="26">
        <v>5</v>
      </c>
      <c r="G15" s="25" t="s">
        <v>6</v>
      </c>
      <c r="H15" s="8"/>
      <c r="J15" s="24">
        <v>100</v>
      </c>
      <c r="K15" s="23">
        <f>F$15*J15/100</f>
        <v>5</v>
      </c>
      <c r="L15" s="22">
        <f>J15/100 * G$18 * (F$8-F$7)+G$21+F$7</f>
        <v>60</v>
      </c>
      <c r="M15" s="21">
        <v>59.95</v>
      </c>
      <c r="N15" s="20">
        <f>IF(M15=0,"",(M15-L15)/(F$8-F$7))</f>
        <v>-4.999999999999716E-4</v>
      </c>
    </row>
    <row r="16" spans="2:28" x14ac:dyDescent="0.25">
      <c r="B16" s="13"/>
      <c r="C16" s="3"/>
      <c r="D16" s="3"/>
      <c r="E16" s="3"/>
      <c r="F16" s="3"/>
      <c r="G16" s="3"/>
      <c r="H16" s="8"/>
      <c r="I16" s="14"/>
    </row>
    <row r="17" spans="2:10" s="14" customFormat="1" x14ac:dyDescent="0.25">
      <c r="B17" s="18"/>
      <c r="C17" s="17" t="s">
        <v>5</v>
      </c>
      <c r="D17" s="16" t="s">
        <v>4</v>
      </c>
      <c r="E17" s="16"/>
      <c r="F17" s="16"/>
      <c r="G17" s="16"/>
      <c r="H17" s="15"/>
      <c r="J17" s="2"/>
    </row>
    <row r="18" spans="2:10" x14ac:dyDescent="0.25">
      <c r="B18" s="13"/>
      <c r="C18" s="3"/>
      <c r="D18" s="12" t="s">
        <v>3</v>
      </c>
      <c r="E18" s="11"/>
      <c r="F18" s="10"/>
      <c r="G18" s="19">
        <f>F15/(F12-$F$11)</f>
        <v>1</v>
      </c>
      <c r="H18" s="8"/>
    </row>
    <row r="19" spans="2:10" x14ac:dyDescent="0.25">
      <c r="B19" s="13"/>
      <c r="C19" s="3"/>
      <c r="D19" s="3"/>
      <c r="E19" s="3"/>
      <c r="F19" s="3"/>
      <c r="G19" s="3"/>
      <c r="H19" s="8"/>
    </row>
    <row r="20" spans="2:10" s="14" customFormat="1" x14ac:dyDescent="0.25">
      <c r="B20" s="18"/>
      <c r="C20" s="17" t="s">
        <v>2</v>
      </c>
      <c r="D20" s="16" t="s">
        <v>1</v>
      </c>
      <c r="E20" s="16"/>
      <c r="F20" s="16"/>
      <c r="G20" s="16"/>
      <c r="H20" s="15"/>
      <c r="J20" s="2"/>
    </row>
    <row r="21" spans="2:10" x14ac:dyDescent="0.25">
      <c r="B21" s="13"/>
      <c r="C21" s="3"/>
      <c r="D21" s="12" t="s">
        <v>0</v>
      </c>
      <c r="E21" s="11"/>
      <c r="F21" s="10"/>
      <c r="G21" s="9">
        <f>IF(F11=0,0,(F11/F15*G18*(F8-F7))*-1)</f>
        <v>0</v>
      </c>
      <c r="H21" s="8"/>
    </row>
    <row r="22" spans="2:10" ht="7.5" customHeight="1" thickBot="1" x14ac:dyDescent="0.3">
      <c r="B22" s="7"/>
      <c r="C22" s="6"/>
      <c r="D22" s="6"/>
      <c r="E22" s="6"/>
      <c r="F22" s="6"/>
      <c r="G22" s="6"/>
      <c r="H22" s="5"/>
    </row>
    <row r="23" spans="2:10" x14ac:dyDescent="0.25">
      <c r="B23" s="3"/>
    </row>
    <row r="24" spans="2:10" x14ac:dyDescent="0.25">
      <c r="G24" s="4"/>
    </row>
    <row r="25" spans="2:10" x14ac:dyDescent="0.25">
      <c r="G25" s="3"/>
    </row>
    <row r="26" spans="2:10" x14ac:dyDescent="0.25">
      <c r="G26" s="3"/>
    </row>
    <row r="27" spans="2:10" x14ac:dyDescent="0.25">
      <c r="G27" s="3"/>
    </row>
  </sheetData>
  <sheetProtection sheet="1" objects="1" scenarios="1" selectLockedCells="1"/>
  <mergeCells count="4">
    <mergeCell ref="B2:N2"/>
    <mergeCell ref="C4:G5"/>
    <mergeCell ref="D18:F18"/>
    <mergeCell ref="D21:F21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Sensor Worksheet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Carlson</dc:creator>
  <cp:lastModifiedBy>Jon Carlson</cp:lastModifiedBy>
  <dcterms:created xsi:type="dcterms:W3CDTF">2019-05-14T19:25:21Z</dcterms:created>
  <dcterms:modified xsi:type="dcterms:W3CDTF">2019-05-14T19:29:26Z</dcterms:modified>
</cp:coreProperties>
</file>