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on\Manuals\110-WS-25\"/>
    </mc:Choice>
  </mc:AlternateContent>
  <bookViews>
    <workbookView xWindow="0" yWindow="0" windowWidth="7470" windowHeight="5985"/>
  </bookViews>
  <sheets>
    <sheet name="WS-25 Documentation" sheetId="12" r:id="rId1"/>
    <sheet name="Calculator" sheetId="4" r:id="rId2"/>
    <sheet name="Channels" sheetId="8" r:id="rId3"/>
    <sheet name="Packaged WS &amp; Options" sheetId="1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4" l="1"/>
  <c r="V36" i="12"/>
  <c r="V35" i="12"/>
  <c r="U36" i="12"/>
  <c r="U35" i="12"/>
  <c r="T36" i="12"/>
  <c r="T35" i="12"/>
  <c r="S36" i="12"/>
  <c r="S35" i="12"/>
  <c r="R36" i="12"/>
  <c r="R35" i="12"/>
  <c r="Q36" i="12"/>
  <c r="Q35" i="12"/>
  <c r="P36" i="12"/>
  <c r="P35" i="12"/>
  <c r="O35" i="12"/>
  <c r="N35" i="12"/>
  <c r="M35" i="12"/>
  <c r="O36" i="12"/>
  <c r="N36" i="12"/>
  <c r="M36" i="12"/>
  <c r="L36" i="12"/>
  <c r="L35" i="12"/>
  <c r="K36" i="12"/>
  <c r="K35" i="12"/>
  <c r="J36" i="12"/>
  <c r="J35" i="12"/>
  <c r="I36" i="12"/>
  <c r="I35" i="12"/>
  <c r="H35" i="12"/>
  <c r="H36" i="12"/>
  <c r="G36" i="12"/>
  <c r="G35" i="12"/>
  <c r="F36" i="12"/>
  <c r="F35" i="12"/>
  <c r="E36" i="12"/>
  <c r="E35" i="12"/>
  <c r="D36" i="12"/>
  <c r="D35" i="12"/>
  <c r="C36" i="12" l="1"/>
  <c r="C35" i="12"/>
  <c r="B36" i="12"/>
  <c r="B35" i="12"/>
  <c r="C10" i="4" l="1"/>
  <c r="C7" i="4" s="1"/>
</calcChain>
</file>

<file path=xl/sharedStrings.xml><?xml version="1.0" encoding="utf-8"?>
<sst xmlns="http://schemas.openxmlformats.org/spreadsheetml/2006/main" count="385" uniqueCount="204">
  <si>
    <t>Slope (m)</t>
  </si>
  <si>
    <t>Intercept (b)</t>
  </si>
  <si>
    <t>Volts (x-values)</t>
  </si>
  <si>
    <t>An0</t>
  </si>
  <si>
    <t>A1</t>
  </si>
  <si>
    <t>A2</t>
  </si>
  <si>
    <t>A3</t>
  </si>
  <si>
    <t>A4</t>
  </si>
  <si>
    <t>A5</t>
  </si>
  <si>
    <t>A6</t>
  </si>
  <si>
    <t>A7</t>
  </si>
  <si>
    <t>Calculated max</t>
  </si>
  <si>
    <t>Data sheet low</t>
  </si>
  <si>
    <t>Data sheet high</t>
  </si>
  <si>
    <t>Channel</t>
  </si>
  <si>
    <t>Name</t>
  </si>
  <si>
    <t>Format</t>
  </si>
  <si>
    <t>Resolution</t>
  </si>
  <si>
    <t>A</t>
  </si>
  <si>
    <t>-</t>
  </si>
  <si>
    <t>Date and Time</t>
  </si>
  <si>
    <t>B</t>
  </si>
  <si>
    <t>AN0</t>
  </si>
  <si>
    <t>Type</t>
  </si>
  <si>
    <t>Frequency</t>
  </si>
  <si>
    <t>Rate</t>
  </si>
  <si>
    <t>Peak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</si>
  <si>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</si>
  <si>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</si>
  <si>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</si>
  <si>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</si>
  <si>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</si>
  <si>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</si>
  <si>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</si>
  <si>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</si>
  <si>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</si>
  <si>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</si>
  <si>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</si>
  <si>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</si>
  <si>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</si>
  <si>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</si>
  <si>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</si>
  <si>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</si>
  <si>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</t>
  </si>
  <si>
    <t>U</t>
  </si>
  <si>
    <t>V</t>
  </si>
  <si>
    <t>W</t>
  </si>
  <si>
    <t>X</t>
  </si>
  <si>
    <t>S</t>
  </si>
  <si>
    <t>Y</t>
  </si>
  <si>
    <t>Z</t>
  </si>
  <si>
    <t>AA</t>
  </si>
  <si>
    <t>AN1</t>
  </si>
  <si>
    <t>AN2</t>
  </si>
  <si>
    <t>Internal Clock</t>
  </si>
  <si>
    <t>Seconds</t>
  </si>
  <si>
    <t>Counter</t>
  </si>
  <si>
    <t>Total</t>
  </si>
  <si>
    <t>A0</t>
  </si>
  <si>
    <t>Analog 0-5V</t>
  </si>
  <si>
    <t>10-bit</t>
  </si>
  <si>
    <t>Wind Direction</t>
  </si>
  <si>
    <t>0-359 degrees</t>
  </si>
  <si>
    <t>12-bit</t>
  </si>
  <si>
    <t>Temperature</t>
  </si>
  <si>
    <t>General Purpose</t>
  </si>
  <si>
    <t>Calculated</t>
  </si>
  <si>
    <t>8-bit</t>
  </si>
  <si>
    <t>CRC</t>
  </si>
  <si>
    <t>Integer</t>
  </si>
  <si>
    <t>User Input</t>
  </si>
  <si>
    <t>9 ASCII characters</t>
  </si>
  <si>
    <t>Status</t>
  </si>
  <si>
    <t>0 / 1</t>
  </si>
  <si>
    <t>Reserved</t>
  </si>
  <si>
    <t>Always 0</t>
  </si>
  <si>
    <t>Column</t>
  </si>
  <si>
    <t>Analog 0-40V</t>
  </si>
  <si>
    <t>16-bit unsigned</t>
  </si>
  <si>
    <t>32-bit floating point</t>
  </si>
  <si>
    <t>Pulse count</t>
  </si>
  <si>
    <t>0 = "NOT READY", 1 = "LOGGING"</t>
  </si>
  <si>
    <t>The following columns are sent to the RS232 port but are not  logged.</t>
  </si>
  <si>
    <t>Calculated from slope(m) and offset(b)</t>
  </si>
  <si>
    <t>Raw count</t>
  </si>
  <si>
    <t>Internally wired</t>
  </si>
  <si>
    <t>Wind direction</t>
  </si>
  <si>
    <t>Input voltage</t>
  </si>
  <si>
    <t>Wind vane / general purp.</t>
  </si>
  <si>
    <t>Temperature / general purp.</t>
  </si>
  <si>
    <t>Rate (i.e. wind speed)</t>
  </si>
  <si>
    <t>Peak (i.e. wind gust)</t>
  </si>
  <si>
    <t>Site name</t>
  </si>
  <si>
    <t>Card logging status</t>
  </si>
  <si>
    <t>Sensor</t>
  </si>
  <si>
    <t>Model</t>
  </si>
  <si>
    <t>Rain Gauge</t>
  </si>
  <si>
    <t>Wind Speed</t>
  </si>
  <si>
    <t>Humidity</t>
  </si>
  <si>
    <t>200-WS-02F</t>
  </si>
  <si>
    <t>110-WS-25THA</t>
  </si>
  <si>
    <t>Slope(m)</t>
  </si>
  <si>
    <t>Offset(b)</t>
  </si>
  <si>
    <t>Range</t>
  </si>
  <si>
    <t>Units</t>
  </si>
  <si>
    <t>0-100 MPH</t>
  </si>
  <si>
    <t>MPH</t>
  </si>
  <si>
    <t>0-360 Degrees</t>
  </si>
  <si>
    <t>DEG</t>
  </si>
  <si>
    <t>IN</t>
  </si>
  <si>
    <t>0-100%</t>
  </si>
  <si>
    <t>MM</t>
  </si>
  <si>
    <t>0-160.93 KPH</t>
  </si>
  <si>
    <t>KPH</t>
  </si>
  <si>
    <t>IHG</t>
  </si>
  <si>
    <t>MHG</t>
  </si>
  <si>
    <t>CELSIUS</t>
  </si>
  <si>
    <t>DEGREES</t>
  </si>
  <si>
    <t>PERCENT</t>
  </si>
  <si>
    <t>0.01" / tip</t>
  </si>
  <si>
    <t>-40° to 60°C</t>
  </si>
  <si>
    <t>-40° to 140°F</t>
  </si>
  <si>
    <t>WIND SPEED</t>
  </si>
  <si>
    <t>KTS</t>
  </si>
  <si>
    <t>M/S</t>
  </si>
  <si>
    <t>RAIN TODAY</t>
  </si>
  <si>
    <t>BARO.PRESSURE</t>
  </si>
  <si>
    <t>TEMPERATURE</t>
  </si>
  <si>
    <t>°F</t>
  </si>
  <si>
    <t>°C</t>
  </si>
  <si>
    <t>INPUT VOLTAGE</t>
  </si>
  <si>
    <t>VDC</t>
  </si>
  <si>
    <t>Power Supply Volts</t>
  </si>
  <si>
    <t>Internal</t>
  </si>
  <si>
    <t>0-40 Vdc</t>
  </si>
  <si>
    <t>0-86.88 knots</t>
  </si>
  <si>
    <t>0-44.704 m/s</t>
  </si>
  <si>
    <t>Label (suggested)</t>
  </si>
  <si>
    <t>KPA</t>
  </si>
  <si>
    <t>Barometric Pressure (generic calibration: slope: 0.0218 kPa/mV offset: 11.4 kpa)</t>
  </si>
  <si>
    <t>110-WS-25BP</t>
  </si>
  <si>
    <t>110-WS-25RG</t>
  </si>
  <si>
    <t>110-WS-25T</t>
  </si>
  <si>
    <t>Temperature only</t>
  </si>
  <si>
    <r>
      <rPr>
        <b/>
        <sz val="11"/>
        <color theme="1"/>
        <rFont val="Calibri"/>
        <family val="2"/>
        <scheme val="minor"/>
      </rPr>
      <t>Note on Barometric Pressure</t>
    </r>
    <r>
      <rPr>
        <sz val="11"/>
        <color theme="1"/>
        <rFont val="Calibri"/>
        <family val="2"/>
        <scheme val="minor"/>
      </rPr>
      <t>: The generic calibration can be trimmed by adjusting the offset for the individual sensor. The sensor can be calibrated to sea level or the offset adjusted for the elevation.</t>
    </r>
  </si>
  <si>
    <t>0-5 Volts</t>
  </si>
  <si>
    <t>WIND DIR RAW</t>
  </si>
  <si>
    <t>Counter2 (Input An2)</t>
  </si>
  <si>
    <t>YYYY-MM-DD HH:MM:SS</t>
  </si>
  <si>
    <t>Date Time</t>
  </si>
  <si>
    <t>Gust</t>
  </si>
  <si>
    <t>Pulse-Count</t>
  </si>
  <si>
    <t>Parameter</t>
  </si>
  <si>
    <t>Units Label</t>
  </si>
  <si>
    <t>Input Type</t>
  </si>
  <si>
    <t>Enabled</t>
  </si>
  <si>
    <t>Battery Volts</t>
  </si>
  <si>
    <t>TOT</t>
  </si>
  <si>
    <t>%</t>
  </si>
  <si>
    <t>Offset (b)</t>
  </si>
  <si>
    <t>DATE</t>
  </si>
  <si>
    <t>CUSTOMER</t>
  </si>
  <si>
    <t>SO NUMBER</t>
  </si>
  <si>
    <t>MODEL</t>
  </si>
  <si>
    <t>SERIAL</t>
  </si>
  <si>
    <t>110-WS-25DL</t>
  </si>
  <si>
    <t>R12 pull-down connected</t>
  </si>
  <si>
    <t>R11 pull-down connected</t>
  </si>
  <si>
    <t>R1 pull-up connected</t>
  </si>
  <si>
    <t>Pull-up switch OPEN</t>
  </si>
  <si>
    <t>Opt: Solar Radiation</t>
  </si>
  <si>
    <t>110-WS-25SRD</t>
  </si>
  <si>
    <r>
      <t>0-2994.012 W/m</t>
    </r>
    <r>
      <rPr>
        <vertAlign val="superscript"/>
        <sz val="11"/>
        <color theme="1"/>
        <rFont val="Calibri"/>
        <family val="2"/>
        <scheme val="minor"/>
      </rPr>
      <t>2</t>
    </r>
  </si>
  <si>
    <t>SOLAR RAD</t>
  </si>
  <si>
    <t>Opt: Evaporation Pan</t>
  </si>
  <si>
    <t>255-100</t>
  </si>
  <si>
    <t>0-9.44 inches</t>
  </si>
  <si>
    <t>EVAP PAN</t>
  </si>
  <si>
    <t>W/M</t>
  </si>
  <si>
    <t>0-239.776 mm</t>
  </si>
  <si>
    <t>11.4 to 120.4 kPa</t>
  </si>
  <si>
    <t>3.3664 to 35.5541 InHg</t>
  </si>
  <si>
    <t>85.507 to 903.074 mmHg</t>
  </si>
  <si>
    <t>114 to 1204 mB or hPa</t>
  </si>
  <si>
    <t>MB or HPA</t>
  </si>
  <si>
    <t>-273.15° to 226.85°C</t>
  </si>
  <si>
    <t>-459.67° to 440.33°F</t>
  </si>
  <si>
    <t>0.254 mm / tip</t>
  </si>
  <si>
    <t>Rain Today</t>
  </si>
  <si>
    <t>Wind Dir Raw</t>
  </si>
  <si>
    <t>Evap Pan</t>
  </si>
  <si>
    <t>Use this spreadsheet to record the configuration of your WS-25-DL Data Logger</t>
  </si>
  <si>
    <t>Enter the Parameter, Units Label, Slope and Offset for each sensor.</t>
  </si>
  <si>
    <t>Enter "Y" in the Enabled column for each sensor that will be logged.</t>
  </si>
  <si>
    <t>Open your data file in a text editor. Use Edit / Select All, then Edit / Copy to move all the data to your computer's clipboard.</t>
  </si>
  <si>
    <t xml:space="preserve">If the data does not spread across the columns, then select all the rows that contain data. In tab DATA select Text to Columns. </t>
  </si>
  <si>
    <t>Copy your data to this spreadsheet to see the headings for each column</t>
  </si>
  <si>
    <t>Paste Data Here!</t>
  </si>
  <si>
    <t xml:space="preserve">In the new spreadsheet, select cell A1, then right-mouse click and select Paste Values. </t>
  </si>
  <si>
    <t>Click on Cell A37, then right-mouse click and select Paste to enter the data into this spreadsheet.</t>
  </si>
  <si>
    <t>To use these column headings in another spreadsheet, select rows 33 to 36 then right-mouse click and select Copy</t>
  </si>
  <si>
    <t>Slope Calculator</t>
  </si>
  <si>
    <t>Sensor Output (y-values)</t>
  </si>
  <si>
    <t>Select A1 again then right-mouse click and select Paste Formatting. Adjust column widths as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</si>
</sst>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.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Gabriola"/>
      <family val="5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3" xfId="0" quotePrefix="1" applyBorder="1" applyAlignment="1">
      <alignment horizontal="center"/>
    </xf>
    <xf numFmtId="0" fontId="0" fillId="0" borderId="3" xfId="0" quotePrefix="1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4" xfId="0" applyFont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2" xfId="0" quotePrefix="1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64" fontId="0" fillId="0" borderId="3" xfId="0" applyNumberFormat="1" applyBorder="1" applyAlignment="1">
      <alignment horizontal="center"/>
    </xf>
    <xf numFmtId="0" fontId="0" fillId="0" borderId="3" xfId="0" quotePrefix="1" applyBorder="1"/>
    <xf numFmtId="0" fontId="0" fillId="0" borderId="3" xfId="0" applyFill="1" applyBorder="1"/>
    <xf numFmtId="0" fontId="0" fillId="0" borderId="8" xfId="0" applyBorder="1"/>
    <xf numFmtId="0" fontId="6" fillId="0" borderId="0" xfId="0" applyFont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7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/>
    <xf numFmtId="0" fontId="10" fillId="0" borderId="0" xfId="0" applyFont="1"/>
    <xf numFmtId="0" fontId="7" fillId="0" borderId="0" xfId="0" applyFont="1" applyAlignment="1">
      <alignment horizontal="left" indent="2"/>
    </xf>
    <xf numFmtId="0" fontId="11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 indent="2"/>
    </xf>
    <xf numFmtId="0" fontId="0" fillId="0" borderId="3" xfId="0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right" indent="6"/>
    </xf>
    <xf numFmtId="0" fontId="0" fillId="4" borderId="3" xfId="0" applyFill="1" applyBorder="1" applyAlignment="1" applyProtection="1">
      <alignment horizontal="center"/>
      <protection locked="0"/>
    </xf>
    <xf numFmtId="0" fontId="1" fillId="0" borderId="2" xfId="0" quotePrefix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3" xfId="0" quotePrefix="1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quotePrefix="1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quotePrefix="1" applyBorder="1" applyAlignment="1">
      <alignment horizontal="left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Sensor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Calculator!$B$5:$B$7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xVal>
          <c:yVal>
            <c:numRef>
              <c:f>Calculator!$C$5:$C$7</c:f>
              <c:numCache>
                <c:formatCode>General</c:formatCode>
                <c:ptCount val="3"/>
                <c:pt idx="0">
                  <c:v>-40</c:v>
                </c:pt>
                <c:pt idx="1">
                  <c:v>60</c:v>
                </c:pt>
                <c:pt idx="2">
                  <c:v>460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235424"/>
        <c:axId val="432240912"/>
      </c:scatterChart>
      <c:valAx>
        <c:axId val="432235424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240912"/>
        <c:crosses val="autoZero"/>
        <c:crossBetween val="midCat"/>
      </c:valAx>
      <c:valAx>
        <c:axId val="432240912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Deg</a:t>
                </a:r>
                <a:r>
                  <a:rPr lang="en-US" baseline="0"/>
                  <a:t> C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235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15</xdr:row>
      <xdr:rowOff>204787</xdr:rowOff>
    </xdr:from>
    <xdr:to>
      <xdr:col>5</xdr:col>
      <xdr:colOff>76200</xdr:colOff>
      <xdr:row>28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workbookViewId="0">
      <selection activeCell="C1" sqref="C1:G1"/>
    </sheetView>
  </sheetViews>
  <sheetFormatPr defaultColWidth="9.5703125" defaultRowHeight="11.25" x14ac:dyDescent="0.2"/>
  <cols>
    <col min="1" max="1" width="14.85546875" style="76" customWidth="1"/>
    <col min="2" max="2" width="11.28515625" style="76" customWidth="1"/>
    <col min="3" max="3" width="7.7109375" style="76" customWidth="1"/>
    <col min="4" max="4" width="13.140625" style="76" customWidth="1"/>
    <col min="5" max="6" width="9.5703125" style="76"/>
    <col min="7" max="7" width="10" style="76" bestFit="1" customWidth="1"/>
    <col min="8" max="17" width="9.5703125" style="76"/>
    <col min="18" max="18" width="11.42578125" style="76" customWidth="1"/>
    <col min="19" max="19" width="10.85546875" style="76" customWidth="1"/>
    <col min="20" max="22" width="9.5703125" style="76"/>
    <col min="23" max="23" width="4" style="76" customWidth="1"/>
    <col min="24" max="16384" width="9.5703125" style="76"/>
  </cols>
  <sheetData>
    <row r="1" spans="1:14" s="40" customFormat="1" ht="18.75" x14ac:dyDescent="0.3">
      <c r="A1" s="85" t="s">
        <v>160</v>
      </c>
      <c r="B1" s="85"/>
      <c r="C1" s="96"/>
      <c r="D1" s="96"/>
      <c r="E1" s="96"/>
      <c r="F1" s="96"/>
      <c r="G1" s="96"/>
      <c r="I1" s="53" t="s">
        <v>191</v>
      </c>
    </row>
    <row r="2" spans="1:14" s="40" customFormat="1" ht="18.75" x14ac:dyDescent="0.3">
      <c r="A2" s="85" t="s">
        <v>161</v>
      </c>
      <c r="B2" s="85"/>
      <c r="C2" s="96"/>
      <c r="D2" s="96"/>
      <c r="E2" s="96"/>
      <c r="F2" s="96"/>
      <c r="G2" s="96"/>
      <c r="I2" s="55" t="s">
        <v>192</v>
      </c>
    </row>
    <row r="3" spans="1:14" s="40" customFormat="1" ht="18.75" x14ac:dyDescent="0.3">
      <c r="A3" s="85" t="s">
        <v>162</v>
      </c>
      <c r="B3" s="85"/>
      <c r="C3" s="96"/>
      <c r="D3" s="96"/>
      <c r="E3" s="96"/>
      <c r="F3" s="96"/>
      <c r="G3" s="96"/>
      <c r="I3" s="55" t="s">
        <v>193</v>
      </c>
    </row>
    <row r="4" spans="1:14" s="40" customFormat="1" ht="18.75" x14ac:dyDescent="0.3">
      <c r="A4" s="86"/>
      <c r="B4" s="86"/>
      <c r="C4" s="97"/>
      <c r="D4" s="97"/>
      <c r="E4" s="97"/>
      <c r="F4" s="97"/>
      <c r="G4" s="97"/>
      <c r="I4" s="53" t="s">
        <v>196</v>
      </c>
    </row>
    <row r="5" spans="1:14" s="40" customFormat="1" ht="18.75" x14ac:dyDescent="0.3">
      <c r="A5" s="85" t="s">
        <v>163</v>
      </c>
      <c r="B5" s="85"/>
      <c r="C5" s="98" t="s">
        <v>165</v>
      </c>
      <c r="D5" s="98"/>
      <c r="E5" s="98"/>
      <c r="F5" s="98"/>
      <c r="G5" s="98"/>
      <c r="I5" s="55" t="s">
        <v>194</v>
      </c>
    </row>
    <row r="6" spans="1:14" s="40" customFormat="1" ht="18.75" x14ac:dyDescent="0.3">
      <c r="A6" s="85" t="s">
        <v>164</v>
      </c>
      <c r="B6" s="85"/>
      <c r="C6" s="96"/>
      <c r="D6" s="96"/>
      <c r="E6" s="96"/>
      <c r="F6" s="96"/>
      <c r="G6" s="96"/>
      <c r="I6" s="55" t="s">
        <v>199</v>
      </c>
    </row>
    <row r="7" spans="1:14" s="37" customFormat="1" ht="18.75" customHeight="1" x14ac:dyDescent="0.3">
      <c r="I7" s="55" t="s">
        <v>195</v>
      </c>
    </row>
    <row r="8" spans="1:14" s="37" customFormat="1" ht="12.75" x14ac:dyDescent="0.2">
      <c r="A8" s="41" t="s">
        <v>14</v>
      </c>
      <c r="B8" s="41" t="s">
        <v>154</v>
      </c>
      <c r="C8" s="41" t="s">
        <v>155</v>
      </c>
      <c r="D8" s="41" t="s">
        <v>152</v>
      </c>
      <c r="E8" s="41" t="s">
        <v>153</v>
      </c>
      <c r="F8" s="42" t="s">
        <v>0</v>
      </c>
      <c r="G8" s="42" t="s">
        <v>159</v>
      </c>
      <c r="L8" s="47"/>
      <c r="M8" s="48"/>
      <c r="N8" s="48"/>
    </row>
    <row r="9" spans="1:14" s="1" customFormat="1" ht="12.75" x14ac:dyDescent="0.2">
      <c r="A9" s="87" t="s">
        <v>22</v>
      </c>
      <c r="B9" s="89" t="s">
        <v>24</v>
      </c>
      <c r="C9" s="73" t="s">
        <v>49</v>
      </c>
      <c r="D9" s="65" t="s">
        <v>97</v>
      </c>
      <c r="E9" s="66" t="s">
        <v>106</v>
      </c>
      <c r="F9" s="67">
        <v>1.25</v>
      </c>
      <c r="G9" s="67">
        <v>0</v>
      </c>
      <c r="L9" s="50"/>
      <c r="M9" s="51"/>
      <c r="N9" s="51"/>
    </row>
    <row r="10" spans="1:14" s="1" customFormat="1" ht="12.75" x14ac:dyDescent="0.2">
      <c r="A10" s="88"/>
      <c r="B10" s="90"/>
      <c r="C10" s="74" t="s">
        <v>49</v>
      </c>
      <c r="D10" s="68" t="s">
        <v>150</v>
      </c>
      <c r="E10" s="69" t="s">
        <v>106</v>
      </c>
      <c r="F10" s="70">
        <v>1.25</v>
      </c>
      <c r="G10" s="70">
        <v>0</v>
      </c>
      <c r="L10" s="50"/>
      <c r="M10" s="51"/>
      <c r="N10" s="51"/>
    </row>
    <row r="11" spans="1:14" s="1" customFormat="1" ht="12.75" x14ac:dyDescent="0.2">
      <c r="A11" s="88"/>
      <c r="B11" s="90"/>
      <c r="C11" s="74" t="s">
        <v>49</v>
      </c>
      <c r="D11" s="71" t="s">
        <v>151</v>
      </c>
      <c r="E11" s="69" t="s">
        <v>157</v>
      </c>
      <c r="F11" s="70">
        <v>1</v>
      </c>
      <c r="G11" s="70">
        <v>0</v>
      </c>
      <c r="L11" s="50"/>
      <c r="M11" s="51"/>
      <c r="N11" s="51"/>
    </row>
    <row r="12" spans="1:14" s="1" customFormat="1" ht="12.75" x14ac:dyDescent="0.2">
      <c r="A12" s="88" t="s">
        <v>52</v>
      </c>
      <c r="B12" s="90" t="s">
        <v>24</v>
      </c>
      <c r="C12" s="74" t="s">
        <v>38</v>
      </c>
      <c r="D12" s="68"/>
      <c r="E12" s="69"/>
      <c r="F12" s="70"/>
      <c r="G12" s="70"/>
      <c r="K12" s="49"/>
      <c r="L12" s="50"/>
      <c r="M12" s="51"/>
      <c r="N12" s="51"/>
    </row>
    <row r="13" spans="1:14" s="1" customFormat="1" ht="12.75" x14ac:dyDescent="0.2">
      <c r="A13" s="88"/>
      <c r="B13" s="90"/>
      <c r="C13" s="74" t="s">
        <v>38</v>
      </c>
      <c r="D13" s="68"/>
      <c r="E13" s="69"/>
      <c r="F13" s="70"/>
      <c r="G13" s="70"/>
      <c r="K13" s="49"/>
      <c r="L13" s="50"/>
      <c r="M13" s="51"/>
      <c r="N13" s="51"/>
    </row>
    <row r="14" spans="1:14" s="1" customFormat="1" ht="12.75" x14ac:dyDescent="0.2">
      <c r="A14" s="88"/>
      <c r="B14" s="90"/>
      <c r="C14" s="74" t="s">
        <v>38</v>
      </c>
      <c r="D14" s="68"/>
      <c r="E14" s="69"/>
      <c r="F14" s="70"/>
      <c r="G14" s="70"/>
      <c r="K14" s="49"/>
      <c r="L14" s="50"/>
      <c r="M14" s="51"/>
      <c r="N14" s="51"/>
    </row>
    <row r="15" spans="1:14" s="1" customFormat="1" ht="12.75" x14ac:dyDescent="0.2">
      <c r="A15" s="88" t="s">
        <v>53</v>
      </c>
      <c r="B15" s="90" t="s">
        <v>24</v>
      </c>
      <c r="C15" s="74" t="s">
        <v>38</v>
      </c>
      <c r="D15" s="68"/>
      <c r="E15" s="69"/>
      <c r="F15" s="70"/>
      <c r="G15" s="70"/>
      <c r="K15" s="49"/>
      <c r="L15" s="50"/>
      <c r="M15" s="51"/>
      <c r="N15" s="51"/>
    </row>
    <row r="16" spans="1:14" s="1" customFormat="1" ht="12.75" x14ac:dyDescent="0.2">
      <c r="A16" s="88"/>
      <c r="B16" s="90"/>
      <c r="C16" s="74" t="s">
        <v>38</v>
      </c>
      <c r="D16" s="68"/>
      <c r="E16" s="69"/>
      <c r="F16" s="70"/>
      <c r="G16" s="70"/>
      <c r="K16" s="49"/>
      <c r="L16" s="50"/>
      <c r="M16" s="51"/>
      <c r="N16" s="51"/>
    </row>
    <row r="17" spans="1:14" s="1" customFormat="1" ht="12.75" x14ac:dyDescent="0.2">
      <c r="A17" s="88"/>
      <c r="B17" s="90"/>
      <c r="C17" s="74" t="s">
        <v>38</v>
      </c>
      <c r="D17" s="68"/>
      <c r="E17" s="69"/>
      <c r="F17" s="70"/>
      <c r="G17" s="70"/>
      <c r="K17" s="49"/>
      <c r="L17" s="50"/>
      <c r="M17" s="51"/>
      <c r="N17" s="51"/>
    </row>
    <row r="18" spans="1:14" s="1" customFormat="1" ht="12.75" x14ac:dyDescent="0.2">
      <c r="A18" s="38" t="s">
        <v>22</v>
      </c>
      <c r="B18" s="39" t="s">
        <v>56</v>
      </c>
      <c r="C18" s="69" t="s">
        <v>38</v>
      </c>
      <c r="D18" s="68"/>
      <c r="E18" s="69"/>
      <c r="F18" s="70"/>
      <c r="G18" s="70"/>
      <c r="K18" s="49"/>
      <c r="L18" s="50"/>
      <c r="M18" s="51"/>
      <c r="N18" s="51"/>
    </row>
    <row r="19" spans="1:14" s="1" customFormat="1" ht="12.75" x14ac:dyDescent="0.2">
      <c r="A19" s="38" t="s">
        <v>52</v>
      </c>
      <c r="B19" s="39" t="s">
        <v>56</v>
      </c>
      <c r="C19" s="69" t="s">
        <v>38</v>
      </c>
      <c r="D19" s="68"/>
      <c r="E19" s="69"/>
      <c r="F19" s="70"/>
      <c r="G19" s="70"/>
      <c r="K19" s="49"/>
      <c r="L19" s="50"/>
      <c r="M19" s="51"/>
      <c r="N19" s="51"/>
    </row>
    <row r="20" spans="1:14" s="1" customFormat="1" ht="12.75" x14ac:dyDescent="0.2">
      <c r="A20" s="38" t="s">
        <v>53</v>
      </c>
      <c r="B20" s="39" t="s">
        <v>56</v>
      </c>
      <c r="C20" s="69" t="s">
        <v>49</v>
      </c>
      <c r="D20" s="68" t="s">
        <v>188</v>
      </c>
      <c r="E20" s="69" t="s">
        <v>109</v>
      </c>
      <c r="F20" s="70">
        <v>0.01</v>
      </c>
      <c r="G20" s="70">
        <v>0</v>
      </c>
      <c r="K20" s="49"/>
      <c r="L20" s="50"/>
      <c r="M20" s="51"/>
      <c r="N20" s="51"/>
    </row>
    <row r="21" spans="1:14" s="1" customFormat="1" ht="12.75" x14ac:dyDescent="0.2">
      <c r="A21" s="38" t="s">
        <v>4</v>
      </c>
      <c r="B21" s="39" t="s">
        <v>59</v>
      </c>
      <c r="C21" s="69" t="s">
        <v>49</v>
      </c>
      <c r="D21" s="72" t="s">
        <v>61</v>
      </c>
      <c r="E21" s="69" t="s">
        <v>108</v>
      </c>
      <c r="F21" s="70">
        <v>72</v>
      </c>
      <c r="G21" s="70">
        <v>0</v>
      </c>
      <c r="K21" s="52"/>
      <c r="L21" s="50"/>
      <c r="M21" s="51"/>
      <c r="N21" s="51"/>
    </row>
    <row r="22" spans="1:14" s="1" customFormat="1" ht="12.75" x14ac:dyDescent="0.2">
      <c r="A22" s="38" t="s">
        <v>58</v>
      </c>
      <c r="B22" s="39" t="s">
        <v>77</v>
      </c>
      <c r="C22" s="69" t="s">
        <v>49</v>
      </c>
      <c r="D22" s="72" t="s">
        <v>156</v>
      </c>
      <c r="E22" s="69" t="s">
        <v>131</v>
      </c>
      <c r="F22" s="70">
        <v>8</v>
      </c>
      <c r="G22" s="70">
        <v>0</v>
      </c>
      <c r="K22" s="52"/>
      <c r="L22" s="50"/>
      <c r="M22" s="51"/>
      <c r="N22" s="51"/>
    </row>
    <row r="23" spans="1:14" s="1" customFormat="1" ht="12.75" x14ac:dyDescent="0.2">
      <c r="A23" s="38" t="s">
        <v>4</v>
      </c>
      <c r="B23" s="39" t="s">
        <v>59</v>
      </c>
      <c r="C23" s="69" t="s">
        <v>38</v>
      </c>
      <c r="D23" s="72" t="s">
        <v>189</v>
      </c>
      <c r="E23" s="69" t="s">
        <v>131</v>
      </c>
      <c r="F23" s="70">
        <v>1</v>
      </c>
      <c r="G23" s="70">
        <v>0</v>
      </c>
      <c r="H23" s="94" t="s">
        <v>167</v>
      </c>
      <c r="I23" s="95"/>
      <c r="J23" s="95"/>
      <c r="K23" s="52"/>
      <c r="L23" s="50"/>
      <c r="M23" s="51"/>
      <c r="N23" s="51"/>
    </row>
    <row r="24" spans="1:14" s="1" customFormat="1" ht="12.75" x14ac:dyDescent="0.2">
      <c r="A24" s="38" t="s">
        <v>5</v>
      </c>
      <c r="B24" s="39" t="s">
        <v>59</v>
      </c>
      <c r="C24" s="69" t="s">
        <v>38</v>
      </c>
      <c r="D24" s="72"/>
      <c r="E24" s="69"/>
      <c r="F24" s="70"/>
      <c r="G24" s="70"/>
      <c r="H24" s="94" t="s">
        <v>166</v>
      </c>
      <c r="I24" s="95"/>
      <c r="J24" s="95"/>
      <c r="K24" s="52"/>
      <c r="L24" s="50"/>
      <c r="M24" s="51"/>
      <c r="N24" s="51"/>
    </row>
    <row r="25" spans="1:14" s="1" customFormat="1" ht="12.75" x14ac:dyDescent="0.2">
      <c r="A25" s="38" t="s">
        <v>6</v>
      </c>
      <c r="B25" s="39" t="s">
        <v>59</v>
      </c>
      <c r="C25" s="69" t="s">
        <v>38</v>
      </c>
      <c r="D25" s="72" t="s">
        <v>64</v>
      </c>
      <c r="E25" s="69" t="s">
        <v>128</v>
      </c>
      <c r="F25" s="70">
        <v>180</v>
      </c>
      <c r="G25" s="70">
        <v>-459.67</v>
      </c>
      <c r="H25" s="94" t="s">
        <v>168</v>
      </c>
      <c r="I25" s="95"/>
      <c r="J25" s="95"/>
      <c r="K25" s="52"/>
      <c r="L25" s="50"/>
      <c r="M25" s="51"/>
      <c r="N25" s="51"/>
    </row>
    <row r="26" spans="1:14" s="1" customFormat="1" ht="12.75" x14ac:dyDescent="0.2">
      <c r="A26" s="38" t="s">
        <v>7</v>
      </c>
      <c r="B26" s="39" t="s">
        <v>59</v>
      </c>
      <c r="C26" s="69" t="s">
        <v>49</v>
      </c>
      <c r="D26" s="72" t="s">
        <v>64</v>
      </c>
      <c r="E26" s="69" t="s">
        <v>128</v>
      </c>
      <c r="F26" s="70">
        <v>180</v>
      </c>
      <c r="G26" s="70">
        <v>-40</v>
      </c>
      <c r="H26" s="94" t="s">
        <v>169</v>
      </c>
      <c r="I26" s="95"/>
      <c r="J26" s="95"/>
      <c r="K26" s="52"/>
      <c r="L26" s="50"/>
      <c r="M26" s="51"/>
      <c r="N26" s="51"/>
    </row>
    <row r="27" spans="1:14" s="1" customFormat="1" ht="12.75" x14ac:dyDescent="0.2">
      <c r="A27" s="38" t="s">
        <v>8</v>
      </c>
      <c r="B27" s="39" t="s">
        <v>59</v>
      </c>
      <c r="C27" s="69" t="s">
        <v>49</v>
      </c>
      <c r="D27" s="72" t="s">
        <v>98</v>
      </c>
      <c r="E27" s="69" t="s">
        <v>158</v>
      </c>
      <c r="F27" s="70">
        <v>100</v>
      </c>
      <c r="G27" s="70">
        <v>0</v>
      </c>
      <c r="H27" s="94" t="s">
        <v>169</v>
      </c>
      <c r="I27" s="95"/>
      <c r="J27" s="95"/>
      <c r="K27" s="52"/>
      <c r="L27" s="50"/>
      <c r="M27" s="51"/>
      <c r="N27" s="51"/>
    </row>
    <row r="28" spans="1:14" s="1" customFormat="1" ht="12.75" x14ac:dyDescent="0.2">
      <c r="A28" s="38" t="s">
        <v>9</v>
      </c>
      <c r="B28" s="39" t="s">
        <v>59</v>
      </c>
      <c r="C28" s="69" t="s">
        <v>38</v>
      </c>
      <c r="D28" s="72"/>
      <c r="E28" s="69"/>
      <c r="F28" s="70"/>
      <c r="G28" s="70"/>
      <c r="H28" s="94" t="s">
        <v>169</v>
      </c>
      <c r="I28" s="95"/>
      <c r="J28" s="95"/>
      <c r="K28" s="52"/>
      <c r="L28" s="50"/>
      <c r="M28" s="51"/>
      <c r="N28" s="51"/>
    </row>
    <row r="29" spans="1:14" s="1" customFormat="1" ht="12.75" x14ac:dyDescent="0.2">
      <c r="A29" s="38" t="s">
        <v>10</v>
      </c>
      <c r="B29" s="39" t="s">
        <v>59</v>
      </c>
      <c r="C29" s="69" t="s">
        <v>49</v>
      </c>
      <c r="D29" s="72" t="s">
        <v>190</v>
      </c>
      <c r="E29" s="69" t="s">
        <v>109</v>
      </c>
      <c r="F29" s="70">
        <v>1.8879999999999999</v>
      </c>
      <c r="G29" s="70">
        <v>0</v>
      </c>
      <c r="H29" s="94" t="s">
        <v>169</v>
      </c>
      <c r="I29" s="95"/>
      <c r="J29" s="95"/>
      <c r="K29" s="52"/>
      <c r="L29" s="50"/>
      <c r="M29" s="51"/>
      <c r="N29" s="51"/>
    </row>
    <row r="30" spans="1:14" s="37" customFormat="1" ht="18.75" customHeight="1" x14ac:dyDescent="0.3">
      <c r="A30" s="54" t="s">
        <v>200</v>
      </c>
    </row>
    <row r="31" spans="1:14" s="37" customFormat="1" ht="18.75" customHeight="1" x14ac:dyDescent="0.3">
      <c r="A31" s="54" t="s">
        <v>198</v>
      </c>
    </row>
    <row r="32" spans="1:14" s="37" customFormat="1" ht="18.75" customHeight="1" x14ac:dyDescent="0.3">
      <c r="A32" s="54" t="s">
        <v>203</v>
      </c>
    </row>
    <row r="33" spans="1:23" s="78" customFormat="1" ht="12.75" x14ac:dyDescent="0.2">
      <c r="A33" s="77" t="s">
        <v>18</v>
      </c>
      <c r="B33" s="77" t="s">
        <v>21</v>
      </c>
      <c r="C33" s="77" t="s">
        <v>27</v>
      </c>
      <c r="D33" s="77" t="s">
        <v>28</v>
      </c>
      <c r="E33" s="77" t="s">
        <v>29</v>
      </c>
      <c r="F33" s="77" t="s">
        <v>30</v>
      </c>
      <c r="G33" s="77" t="s">
        <v>31</v>
      </c>
      <c r="H33" s="77" t="s">
        <v>32</v>
      </c>
      <c r="I33" s="77" t="s">
        <v>33</v>
      </c>
      <c r="J33" s="77" t="s">
        <v>34</v>
      </c>
      <c r="K33" s="77" t="s">
        <v>35</v>
      </c>
      <c r="L33" s="77" t="s">
        <v>36</v>
      </c>
      <c r="M33" s="77" t="s">
        <v>37</v>
      </c>
      <c r="N33" s="77" t="s">
        <v>38</v>
      </c>
      <c r="O33" s="77" t="s">
        <v>39</v>
      </c>
      <c r="P33" s="77" t="s">
        <v>40</v>
      </c>
      <c r="Q33" s="77" t="s">
        <v>41</v>
      </c>
      <c r="R33" s="77" t="s">
        <v>42</v>
      </c>
      <c r="S33" s="77" t="s">
        <v>48</v>
      </c>
      <c r="T33" s="77" t="s">
        <v>43</v>
      </c>
      <c r="U33" s="77" t="s">
        <v>44</v>
      </c>
      <c r="V33" s="77" t="s">
        <v>45</v>
      </c>
      <c r="W33" s="77" t="s">
        <v>46</v>
      </c>
    </row>
    <row r="34" spans="1:23" s="80" customFormat="1" ht="15" customHeight="1" x14ac:dyDescent="0.2">
      <c r="A34" s="82" t="s">
        <v>149</v>
      </c>
      <c r="B34" s="91" t="s">
        <v>22</v>
      </c>
      <c r="C34" s="92"/>
      <c r="D34" s="93"/>
      <c r="E34" s="91" t="s">
        <v>52</v>
      </c>
      <c r="F34" s="92"/>
      <c r="G34" s="93"/>
      <c r="H34" s="91" t="s">
        <v>53</v>
      </c>
      <c r="I34" s="92"/>
      <c r="J34" s="93"/>
      <c r="K34" s="79" t="s">
        <v>22</v>
      </c>
      <c r="L34" s="79" t="s">
        <v>52</v>
      </c>
      <c r="M34" s="79" t="s">
        <v>53</v>
      </c>
      <c r="N34" s="79" t="s">
        <v>4</v>
      </c>
      <c r="O34" s="79" t="s">
        <v>58</v>
      </c>
      <c r="P34" s="79" t="s">
        <v>4</v>
      </c>
      <c r="Q34" s="79" t="s">
        <v>5</v>
      </c>
      <c r="R34" s="79" t="s">
        <v>6</v>
      </c>
      <c r="S34" s="79" t="s">
        <v>7</v>
      </c>
      <c r="T34" s="79" t="s">
        <v>8</v>
      </c>
      <c r="U34" s="79" t="s">
        <v>9</v>
      </c>
      <c r="V34" s="79" t="s">
        <v>10</v>
      </c>
      <c r="W34" s="82" t="s">
        <v>68</v>
      </c>
    </row>
    <row r="35" spans="1:23" s="80" customFormat="1" ht="25.5" x14ac:dyDescent="0.2">
      <c r="A35" s="83"/>
      <c r="B35" s="79" t="str">
        <f>IF(C9="Y",D9,"")</f>
        <v>Wind Speed</v>
      </c>
      <c r="C35" s="79" t="str">
        <f>IF(C10="Y",D10,"")</f>
        <v>Gust</v>
      </c>
      <c r="D35" s="79" t="str">
        <f>IF($C11="Y",$D11,"")</f>
        <v>Pulse-Count</v>
      </c>
      <c r="E35" s="79" t="str">
        <f>IF($C12="Y",$D12,"")</f>
        <v/>
      </c>
      <c r="F35" s="79" t="str">
        <f>IF($C13="Y",$D13,"")</f>
        <v/>
      </c>
      <c r="G35" s="79" t="str">
        <f>IF($C14="Y",$D14,"")</f>
        <v/>
      </c>
      <c r="H35" s="79" t="str">
        <f>IF($C15="Y",$D15,"")</f>
        <v/>
      </c>
      <c r="I35" s="79" t="str">
        <f>IF($C16="Y",$D16,"")</f>
        <v/>
      </c>
      <c r="J35" s="79" t="str">
        <f>IF($C17="Y",$D17,"")</f>
        <v/>
      </c>
      <c r="K35" s="79" t="str">
        <f>IF($C18="Y",$D18,"")</f>
        <v/>
      </c>
      <c r="L35" s="79" t="str">
        <f>IF($C19="Y",$D19,"")</f>
        <v/>
      </c>
      <c r="M35" s="79" t="str">
        <f>IF($C20="Y",$D20,"")</f>
        <v>Rain Today</v>
      </c>
      <c r="N35" s="79" t="str">
        <f>IF($C21="Y",$D21,"")</f>
        <v>Wind Direction</v>
      </c>
      <c r="O35" s="79" t="str">
        <f>IF($C22="Y",$D22,"")</f>
        <v>Battery Volts</v>
      </c>
      <c r="P35" s="79" t="str">
        <f>IF($C23="Y",$D23,"")</f>
        <v/>
      </c>
      <c r="Q35" s="79" t="str">
        <f>IF($C24="Y",$D24,"")</f>
        <v/>
      </c>
      <c r="R35" s="79" t="str">
        <f>IF($C25="Y",$D25,"")</f>
        <v/>
      </c>
      <c r="S35" s="79" t="str">
        <f>IF($C26="Y",$D26,"")</f>
        <v>Temperature</v>
      </c>
      <c r="T35" s="79" t="str">
        <f>IF($C27="Y",$D27,"")</f>
        <v>Humidity</v>
      </c>
      <c r="U35" s="79" t="str">
        <f>IF($C28="Y",$D28,"")</f>
        <v/>
      </c>
      <c r="V35" s="79" t="str">
        <f>IF($C29="Y",$D29,"")</f>
        <v>Evap Pan</v>
      </c>
      <c r="W35" s="83"/>
    </row>
    <row r="36" spans="1:23" s="81" customFormat="1" ht="12.75" x14ac:dyDescent="0.25">
      <c r="A36" s="84"/>
      <c r="B36" s="79" t="str">
        <f>IF(C9="Y",E9,"")</f>
        <v>MPH</v>
      </c>
      <c r="C36" s="74" t="str">
        <f>IF(C10="Y",E10,"")</f>
        <v>MPH</v>
      </c>
      <c r="D36" s="79" t="str">
        <f>IF($C11="Y",$E11,"")</f>
        <v>TOT</v>
      </c>
      <c r="E36" s="79" t="str">
        <f>IF($C12="Y",$E12,"")</f>
        <v/>
      </c>
      <c r="F36" s="79" t="str">
        <f>IF($C13="Y",$E13,"")</f>
        <v/>
      </c>
      <c r="G36" s="79" t="str">
        <f>IF($C14="Y",$E14,"")</f>
        <v/>
      </c>
      <c r="H36" s="79" t="str">
        <f>IF($C15="Y",$E15,"")</f>
        <v/>
      </c>
      <c r="I36" s="79" t="str">
        <f>IF($C16="Y",$E16,"")</f>
        <v/>
      </c>
      <c r="J36" s="79" t="str">
        <f>IF($C17="Y",$E17,"")</f>
        <v/>
      </c>
      <c r="K36" s="79" t="str">
        <f>IF($C18="Y",$E18,"")</f>
        <v/>
      </c>
      <c r="L36" s="79" t="str">
        <f>IF($C19="Y",$E19,"")</f>
        <v/>
      </c>
      <c r="M36" s="79" t="str">
        <f>IF($C20="Y",$E20,"")</f>
        <v>IN</v>
      </c>
      <c r="N36" s="79" t="str">
        <f>IF($C21="Y",$E21,"")</f>
        <v>DEG</v>
      </c>
      <c r="O36" s="79" t="str">
        <f>IF($C22="Y",$E22,"")</f>
        <v>VDC</v>
      </c>
      <c r="P36" s="79" t="str">
        <f>IF($C23="Y",$E23,"")</f>
        <v/>
      </c>
      <c r="Q36" s="79" t="str">
        <f>IF($C24="Y",$E24,"")</f>
        <v/>
      </c>
      <c r="R36" s="79" t="str">
        <f>IF($C25="Y",$E25,"")</f>
        <v/>
      </c>
      <c r="S36" s="79" t="str">
        <f>IF($C26="Y",$E26,"")</f>
        <v>°F</v>
      </c>
      <c r="T36" s="79" t="str">
        <f>IF($C27="Y",$E27,"")</f>
        <v>%</v>
      </c>
      <c r="U36" s="79" t="str">
        <f>IF($C28="Y",$E28,"")</f>
        <v/>
      </c>
      <c r="V36" s="79" t="str">
        <f>IF($C29="Y",$E29,"")</f>
        <v>IN</v>
      </c>
      <c r="W36" s="84"/>
    </row>
    <row r="37" spans="1:23" x14ac:dyDescent="0.2">
      <c r="A37" s="75" t="s">
        <v>197</v>
      </c>
    </row>
  </sheetData>
  <sheetProtection sheet="1" objects="1" scenarios="1" selectLockedCells="1"/>
  <mergeCells count="30">
    <mergeCell ref="H29:J29"/>
    <mergeCell ref="A6:B6"/>
    <mergeCell ref="C1:G1"/>
    <mergeCell ref="C2:G2"/>
    <mergeCell ref="C3:G3"/>
    <mergeCell ref="C4:G4"/>
    <mergeCell ref="C5:G5"/>
    <mergeCell ref="C6:G6"/>
    <mergeCell ref="A5:B5"/>
    <mergeCell ref="H23:J23"/>
    <mergeCell ref="H24:J24"/>
    <mergeCell ref="H25:J25"/>
    <mergeCell ref="H26:J26"/>
    <mergeCell ref="H27:J27"/>
    <mergeCell ref="W34:W36"/>
    <mergeCell ref="A34:A36"/>
    <mergeCell ref="A1:B1"/>
    <mergeCell ref="A2:B2"/>
    <mergeCell ref="A3:B3"/>
    <mergeCell ref="A4:B4"/>
    <mergeCell ref="A9:A11"/>
    <mergeCell ref="B9:B11"/>
    <mergeCell ref="A12:A14"/>
    <mergeCell ref="B12:B14"/>
    <mergeCell ref="A15:A17"/>
    <mergeCell ref="B15:B17"/>
    <mergeCell ref="B34:D34"/>
    <mergeCell ref="E34:G34"/>
    <mergeCell ref="H34:J34"/>
    <mergeCell ref="H28:J28"/>
  </mergeCells>
  <conditionalFormatting sqref="C9:C29">
    <cfRule type="cellIs" dxfId="0" priority="1" operator="equal">
      <formula>"Y"</formula>
    </cfRule>
  </conditionalFormatting>
  <pageMargins left="0.25" right="0.25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showGridLines="0" workbookViewId="0">
      <selection activeCell="B6" sqref="B6"/>
    </sheetView>
  </sheetViews>
  <sheetFormatPr defaultRowHeight="15" x14ac:dyDescent="0.25"/>
  <cols>
    <col min="1" max="1" width="25.140625" customWidth="1"/>
    <col min="2" max="3" width="24.28515625" customWidth="1"/>
    <col min="7" max="7" width="7.5703125" customWidth="1"/>
    <col min="9" max="9" width="16.85546875" customWidth="1"/>
  </cols>
  <sheetData>
    <row r="2" spans="1:9" ht="21" x14ac:dyDescent="0.35">
      <c r="B2" s="56" t="s">
        <v>201</v>
      </c>
    </row>
    <row r="4" spans="1:9" x14ac:dyDescent="0.25">
      <c r="B4" s="3" t="s">
        <v>2</v>
      </c>
      <c r="C4" s="3" t="s">
        <v>202</v>
      </c>
      <c r="D4" s="2"/>
    </row>
    <row r="5" spans="1:9" x14ac:dyDescent="0.25">
      <c r="A5" s="59" t="s">
        <v>12</v>
      </c>
      <c r="B5" s="64">
        <v>0</v>
      </c>
      <c r="C5" s="64">
        <v>-40</v>
      </c>
    </row>
    <row r="6" spans="1:9" x14ac:dyDescent="0.25">
      <c r="A6" s="59" t="s">
        <v>13</v>
      </c>
      <c r="B6" s="64">
        <v>1</v>
      </c>
      <c r="C6" s="64">
        <v>60</v>
      </c>
    </row>
    <row r="7" spans="1:9" x14ac:dyDescent="0.25">
      <c r="A7" s="59" t="s">
        <v>11</v>
      </c>
      <c r="B7" s="60">
        <v>5</v>
      </c>
      <c r="C7" s="60">
        <f>C9*B7+C10</f>
        <v>460</v>
      </c>
    </row>
    <row r="8" spans="1:9" x14ac:dyDescent="0.25">
      <c r="B8" s="61"/>
      <c r="C8" s="61"/>
    </row>
    <row r="9" spans="1:9" x14ac:dyDescent="0.25">
      <c r="B9" s="62" t="s">
        <v>0</v>
      </c>
      <c r="C9" s="63">
        <f>SLOPE(C5:C6,B5:B6)</f>
        <v>100</v>
      </c>
    </row>
    <row r="10" spans="1:9" x14ac:dyDescent="0.25">
      <c r="B10" s="62" t="s">
        <v>1</v>
      </c>
      <c r="C10" s="63">
        <f>INTERCEPT(C5:C6,B5:B6)</f>
        <v>-40</v>
      </c>
    </row>
    <row r="16" spans="1:9" ht="24.75" customHeight="1" x14ac:dyDescent="0.25">
      <c r="F16" s="99"/>
      <c r="G16" s="4"/>
      <c r="I16" s="4"/>
    </row>
    <row r="17" spans="6:7" ht="2.25" customHeight="1" x14ac:dyDescent="1.1000000000000001">
      <c r="F17" s="99"/>
      <c r="G17" s="57"/>
    </row>
    <row r="18" spans="6:7" ht="24.75" customHeight="1" x14ac:dyDescent="0.25">
      <c r="F18" s="99"/>
      <c r="G18" s="58"/>
    </row>
    <row r="20" spans="6:7" ht="38.25" x14ac:dyDescent="0.25">
      <c r="G20" s="4"/>
    </row>
  </sheetData>
  <sheetProtection sheet="1" objects="1" scenarios="1" selectLockedCells="1"/>
  <mergeCells count="1">
    <mergeCell ref="F16:F18"/>
  </mergeCells>
  <pageMargins left="0.7" right="0.7" top="0.75" bottom="0.75" header="0.3" footer="0.3"/>
  <pageSetup orientation="portrait" r:id="rId1"/>
  <ignoredErrors>
    <ignoredError sqref="C9:C1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31" sqref="A31"/>
    </sheetView>
  </sheetViews>
  <sheetFormatPr defaultRowHeight="15" x14ac:dyDescent="0.25"/>
  <cols>
    <col min="1" max="1" width="9" style="3" customWidth="1"/>
    <col min="2" max="2" width="8.28515625" customWidth="1"/>
    <col min="3" max="3" width="13.5703125" customWidth="1"/>
    <col min="4" max="4" width="19.42578125" style="8" customWidth="1"/>
    <col min="5" max="5" width="26" customWidth="1"/>
    <col min="6" max="6" width="37.42578125" style="8" customWidth="1"/>
  </cols>
  <sheetData>
    <row r="1" spans="1:6" s="3" customFormat="1" ht="15.75" thickBot="1" x14ac:dyDescent="0.3">
      <c r="A1" s="23" t="s">
        <v>76</v>
      </c>
      <c r="B1" s="24" t="s">
        <v>14</v>
      </c>
      <c r="C1" s="24" t="s">
        <v>23</v>
      </c>
      <c r="D1" s="24" t="s">
        <v>17</v>
      </c>
      <c r="E1" s="24" t="s">
        <v>15</v>
      </c>
      <c r="F1" s="25" t="s">
        <v>16</v>
      </c>
    </row>
    <row r="2" spans="1:6" x14ac:dyDescent="0.25">
      <c r="A2" s="19" t="s">
        <v>18</v>
      </c>
      <c r="B2" s="20" t="s">
        <v>19</v>
      </c>
      <c r="C2" s="21" t="s">
        <v>54</v>
      </c>
      <c r="D2" s="21" t="s">
        <v>55</v>
      </c>
      <c r="E2" s="5" t="s">
        <v>20</v>
      </c>
      <c r="F2" s="22" t="s">
        <v>148</v>
      </c>
    </row>
    <row r="3" spans="1:6" x14ac:dyDescent="0.25">
      <c r="A3" s="13" t="s">
        <v>21</v>
      </c>
      <c r="B3" s="100" t="s">
        <v>22</v>
      </c>
      <c r="C3" s="101" t="s">
        <v>24</v>
      </c>
      <c r="D3" s="103" t="s">
        <v>79</v>
      </c>
      <c r="E3" s="6" t="s">
        <v>90</v>
      </c>
      <c r="F3" s="102" t="s">
        <v>83</v>
      </c>
    </row>
    <row r="4" spans="1:6" x14ac:dyDescent="0.25">
      <c r="A4" s="13" t="s">
        <v>27</v>
      </c>
      <c r="B4" s="100"/>
      <c r="C4" s="101"/>
      <c r="D4" s="103"/>
      <c r="E4" s="6" t="s">
        <v>91</v>
      </c>
      <c r="F4" s="102"/>
    </row>
    <row r="5" spans="1:6" x14ac:dyDescent="0.25">
      <c r="A5" s="13" t="s">
        <v>28</v>
      </c>
      <c r="B5" s="100"/>
      <c r="C5" s="101"/>
      <c r="D5" s="11" t="s">
        <v>78</v>
      </c>
      <c r="E5" s="6" t="s">
        <v>80</v>
      </c>
      <c r="F5" s="14" t="s">
        <v>84</v>
      </c>
    </row>
    <row r="6" spans="1:6" x14ac:dyDescent="0.25">
      <c r="A6" s="13" t="s">
        <v>29</v>
      </c>
      <c r="B6" s="100" t="s">
        <v>52</v>
      </c>
      <c r="C6" s="101" t="s">
        <v>24</v>
      </c>
      <c r="D6" s="103" t="s">
        <v>79</v>
      </c>
      <c r="E6" s="6" t="s">
        <v>25</v>
      </c>
      <c r="F6" s="102" t="s">
        <v>83</v>
      </c>
    </row>
    <row r="7" spans="1:6" x14ac:dyDescent="0.25">
      <c r="A7" s="13" t="s">
        <v>30</v>
      </c>
      <c r="B7" s="100"/>
      <c r="C7" s="101"/>
      <c r="D7" s="103"/>
      <c r="E7" s="6" t="s">
        <v>26</v>
      </c>
      <c r="F7" s="102"/>
    </row>
    <row r="8" spans="1:6" x14ac:dyDescent="0.25">
      <c r="A8" s="13" t="s">
        <v>31</v>
      </c>
      <c r="B8" s="100"/>
      <c r="C8" s="101"/>
      <c r="D8" s="11" t="s">
        <v>78</v>
      </c>
      <c r="E8" s="6" t="s">
        <v>80</v>
      </c>
      <c r="F8" s="14" t="s">
        <v>84</v>
      </c>
    </row>
    <row r="9" spans="1:6" x14ac:dyDescent="0.25">
      <c r="A9" s="13" t="s">
        <v>32</v>
      </c>
      <c r="B9" s="100" t="s">
        <v>53</v>
      </c>
      <c r="C9" s="101" t="s">
        <v>24</v>
      </c>
      <c r="D9" s="103" t="s">
        <v>79</v>
      </c>
      <c r="E9" s="6" t="s">
        <v>25</v>
      </c>
      <c r="F9" s="102" t="s">
        <v>83</v>
      </c>
    </row>
    <row r="10" spans="1:6" x14ac:dyDescent="0.25">
      <c r="A10" s="13" t="s">
        <v>33</v>
      </c>
      <c r="B10" s="100"/>
      <c r="C10" s="101"/>
      <c r="D10" s="103"/>
      <c r="E10" s="6" t="s">
        <v>26</v>
      </c>
      <c r="F10" s="102"/>
    </row>
    <row r="11" spans="1:6" x14ac:dyDescent="0.25">
      <c r="A11" s="13" t="s">
        <v>34</v>
      </c>
      <c r="B11" s="100"/>
      <c r="C11" s="101"/>
      <c r="D11" s="11" t="s">
        <v>78</v>
      </c>
      <c r="E11" s="6" t="s">
        <v>80</v>
      </c>
      <c r="F11" s="14" t="s">
        <v>84</v>
      </c>
    </row>
    <row r="12" spans="1:6" x14ac:dyDescent="0.25">
      <c r="A12" s="13" t="s">
        <v>35</v>
      </c>
      <c r="B12" s="7" t="s">
        <v>22</v>
      </c>
      <c r="C12" s="12" t="s">
        <v>56</v>
      </c>
      <c r="D12" s="103" t="s">
        <v>79</v>
      </c>
      <c r="E12" s="107" t="s">
        <v>57</v>
      </c>
      <c r="F12" s="102" t="s">
        <v>83</v>
      </c>
    </row>
    <row r="13" spans="1:6" x14ac:dyDescent="0.25">
      <c r="A13" s="13" t="s">
        <v>36</v>
      </c>
      <c r="B13" s="7" t="s">
        <v>52</v>
      </c>
      <c r="C13" s="12" t="s">
        <v>56</v>
      </c>
      <c r="D13" s="103"/>
      <c r="E13" s="107"/>
      <c r="F13" s="102"/>
    </row>
    <row r="14" spans="1:6" x14ac:dyDescent="0.25">
      <c r="A14" s="13" t="s">
        <v>37</v>
      </c>
      <c r="B14" s="7" t="s">
        <v>53</v>
      </c>
      <c r="C14" s="12" t="s">
        <v>56</v>
      </c>
      <c r="D14" s="103"/>
      <c r="E14" s="107"/>
      <c r="F14" s="102"/>
    </row>
    <row r="15" spans="1:6" x14ac:dyDescent="0.25">
      <c r="A15" s="13" t="s">
        <v>38</v>
      </c>
      <c r="B15" s="7" t="s">
        <v>4</v>
      </c>
      <c r="C15" s="12" t="s">
        <v>59</v>
      </c>
      <c r="D15" s="101" t="s">
        <v>60</v>
      </c>
      <c r="E15" s="12" t="s">
        <v>86</v>
      </c>
      <c r="F15" s="14" t="s">
        <v>62</v>
      </c>
    </row>
    <row r="16" spans="1:6" x14ac:dyDescent="0.25">
      <c r="A16" s="13" t="s">
        <v>39</v>
      </c>
      <c r="B16" s="7" t="s">
        <v>58</v>
      </c>
      <c r="C16" s="12" t="s">
        <v>77</v>
      </c>
      <c r="D16" s="101"/>
      <c r="E16" s="12" t="s">
        <v>87</v>
      </c>
      <c r="F16" s="14" t="s">
        <v>85</v>
      </c>
    </row>
    <row r="17" spans="1:6" x14ac:dyDescent="0.25">
      <c r="A17" s="13" t="s">
        <v>40</v>
      </c>
      <c r="B17" s="7" t="s">
        <v>4</v>
      </c>
      <c r="C17" s="12" t="s">
        <v>59</v>
      </c>
      <c r="D17" s="101"/>
      <c r="E17" s="12" t="s">
        <v>88</v>
      </c>
      <c r="F17" s="102" t="s">
        <v>83</v>
      </c>
    </row>
    <row r="18" spans="1:6" x14ac:dyDescent="0.25">
      <c r="A18" s="13" t="s">
        <v>41</v>
      </c>
      <c r="B18" s="7" t="s">
        <v>5</v>
      </c>
      <c r="C18" s="12" t="s">
        <v>59</v>
      </c>
      <c r="D18" s="101"/>
      <c r="E18" s="12" t="s">
        <v>88</v>
      </c>
      <c r="F18" s="102"/>
    </row>
    <row r="19" spans="1:6" x14ac:dyDescent="0.25">
      <c r="A19" s="13" t="s">
        <v>42</v>
      </c>
      <c r="B19" s="7" t="s">
        <v>6</v>
      </c>
      <c r="C19" s="12" t="s">
        <v>59</v>
      </c>
      <c r="D19" s="101"/>
      <c r="E19" s="12" t="s">
        <v>89</v>
      </c>
      <c r="F19" s="102"/>
    </row>
    <row r="20" spans="1:6" x14ac:dyDescent="0.25">
      <c r="A20" s="13" t="s">
        <v>48</v>
      </c>
      <c r="B20" s="7" t="s">
        <v>7</v>
      </c>
      <c r="C20" s="12" t="s">
        <v>59</v>
      </c>
      <c r="D20" s="101" t="s">
        <v>63</v>
      </c>
      <c r="E20" s="101" t="s">
        <v>65</v>
      </c>
      <c r="F20" s="102"/>
    </row>
    <row r="21" spans="1:6" x14ac:dyDescent="0.25">
      <c r="A21" s="13" t="s">
        <v>43</v>
      </c>
      <c r="B21" s="7" t="s">
        <v>8</v>
      </c>
      <c r="C21" s="12" t="s">
        <v>59</v>
      </c>
      <c r="D21" s="101"/>
      <c r="E21" s="101"/>
      <c r="F21" s="102"/>
    </row>
    <row r="22" spans="1:6" x14ac:dyDescent="0.25">
      <c r="A22" s="13" t="s">
        <v>44</v>
      </c>
      <c r="B22" s="7" t="s">
        <v>9</v>
      </c>
      <c r="C22" s="12" t="s">
        <v>59</v>
      </c>
      <c r="D22" s="101"/>
      <c r="E22" s="101"/>
      <c r="F22" s="102"/>
    </row>
    <row r="23" spans="1:6" x14ac:dyDescent="0.25">
      <c r="A23" s="13" t="s">
        <v>45</v>
      </c>
      <c r="B23" s="7" t="s">
        <v>10</v>
      </c>
      <c r="C23" s="12" t="s">
        <v>59</v>
      </c>
      <c r="D23" s="101"/>
      <c r="E23" s="101"/>
      <c r="F23" s="102"/>
    </row>
    <row r="24" spans="1:6" ht="15.75" thickBot="1" x14ac:dyDescent="0.3">
      <c r="A24" s="26" t="s">
        <v>46</v>
      </c>
      <c r="B24" s="27" t="s">
        <v>19</v>
      </c>
      <c r="C24" s="28" t="s">
        <v>66</v>
      </c>
      <c r="D24" s="28" t="s">
        <v>67</v>
      </c>
      <c r="E24" s="28" t="s">
        <v>68</v>
      </c>
      <c r="F24" s="29" t="s">
        <v>69</v>
      </c>
    </row>
    <row r="25" spans="1:6" s="9" customFormat="1" ht="15.75" thickBot="1" x14ac:dyDescent="0.3">
      <c r="A25" s="104" t="s">
        <v>82</v>
      </c>
      <c r="B25" s="105"/>
      <c r="C25" s="105"/>
      <c r="D25" s="105"/>
      <c r="E25" s="105"/>
      <c r="F25" s="106"/>
    </row>
    <row r="26" spans="1:6" x14ac:dyDescent="0.25">
      <c r="A26" s="19" t="s">
        <v>47</v>
      </c>
      <c r="B26" s="20" t="s">
        <v>19</v>
      </c>
      <c r="C26" s="30" t="s">
        <v>70</v>
      </c>
      <c r="D26" s="21" t="s">
        <v>19</v>
      </c>
      <c r="E26" s="30" t="s">
        <v>92</v>
      </c>
      <c r="F26" s="22" t="s">
        <v>71</v>
      </c>
    </row>
    <row r="27" spans="1:6" x14ac:dyDescent="0.25">
      <c r="A27" s="13" t="s">
        <v>49</v>
      </c>
      <c r="B27" s="10" t="s">
        <v>19</v>
      </c>
      <c r="C27" s="12" t="s">
        <v>72</v>
      </c>
      <c r="D27" s="12" t="s">
        <v>73</v>
      </c>
      <c r="E27" s="12" t="s">
        <v>93</v>
      </c>
      <c r="F27" s="14" t="s">
        <v>81</v>
      </c>
    </row>
    <row r="28" spans="1:6" x14ac:dyDescent="0.25">
      <c r="A28" s="13" t="s">
        <v>50</v>
      </c>
      <c r="B28" s="10" t="s">
        <v>19</v>
      </c>
      <c r="C28" s="11" t="s">
        <v>19</v>
      </c>
      <c r="D28" s="11" t="s">
        <v>19</v>
      </c>
      <c r="E28" s="12" t="s">
        <v>74</v>
      </c>
      <c r="F28" s="14" t="s">
        <v>75</v>
      </c>
    </row>
    <row r="29" spans="1:6" ht="15.75" thickBot="1" x14ac:dyDescent="0.3">
      <c r="A29" s="15" t="s">
        <v>51</v>
      </c>
      <c r="B29" s="16" t="s">
        <v>19</v>
      </c>
      <c r="C29" s="17" t="s">
        <v>66</v>
      </c>
      <c r="D29" s="17" t="s">
        <v>67</v>
      </c>
      <c r="E29" s="17" t="s">
        <v>68</v>
      </c>
      <c r="F29" s="18" t="s">
        <v>69</v>
      </c>
    </row>
  </sheetData>
  <sheetProtection sheet="1" objects="1" scenarios="1" selectLockedCells="1" selectUnlockedCells="1"/>
  <mergeCells count="20">
    <mergeCell ref="A25:F25"/>
    <mergeCell ref="D12:D14"/>
    <mergeCell ref="E12:E14"/>
    <mergeCell ref="D15:D19"/>
    <mergeCell ref="D20:D23"/>
    <mergeCell ref="F17:F23"/>
    <mergeCell ref="E20:E23"/>
    <mergeCell ref="F6:F7"/>
    <mergeCell ref="F9:F10"/>
    <mergeCell ref="F12:F14"/>
    <mergeCell ref="D3:D4"/>
    <mergeCell ref="D6:D7"/>
    <mergeCell ref="D9:D10"/>
    <mergeCell ref="F3:F4"/>
    <mergeCell ref="B3:B5"/>
    <mergeCell ref="B6:B8"/>
    <mergeCell ref="B9:B11"/>
    <mergeCell ref="C3:C5"/>
    <mergeCell ref="C6:C8"/>
    <mergeCell ref="C9:C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workbookViewId="0">
      <selection activeCell="A37" sqref="A37"/>
    </sheetView>
  </sheetViews>
  <sheetFormatPr defaultRowHeight="15" x14ac:dyDescent="0.25"/>
  <cols>
    <col min="1" max="1" width="12.140625" style="43" customWidth="1"/>
    <col min="2" max="2" width="20.5703125" customWidth="1"/>
    <col min="3" max="3" width="14.7109375" customWidth="1"/>
    <col min="4" max="4" width="22.28515625" customWidth="1"/>
    <col min="5" max="6" width="12.140625" style="43" customWidth="1"/>
    <col min="7" max="7" width="21" customWidth="1"/>
    <col min="8" max="8" width="10.28515625" customWidth="1"/>
  </cols>
  <sheetData>
    <row r="1" spans="1:8" s="9" customFormat="1" x14ac:dyDescent="0.25">
      <c r="A1" s="31" t="s">
        <v>14</v>
      </c>
      <c r="B1" s="32" t="s">
        <v>94</v>
      </c>
      <c r="C1" s="32" t="s">
        <v>95</v>
      </c>
      <c r="D1" s="32" t="s">
        <v>103</v>
      </c>
      <c r="E1" s="31" t="s">
        <v>101</v>
      </c>
      <c r="F1" s="31" t="s">
        <v>102</v>
      </c>
      <c r="G1" s="32" t="s">
        <v>137</v>
      </c>
      <c r="H1" s="32" t="s">
        <v>104</v>
      </c>
    </row>
    <row r="2" spans="1:8" s="9" customFormat="1" ht="5.0999999999999996" customHeight="1" x14ac:dyDescent="0.25">
      <c r="A2" s="108"/>
      <c r="B2" s="109"/>
      <c r="C2" s="109"/>
      <c r="D2" s="109"/>
      <c r="E2" s="109"/>
      <c r="F2" s="109"/>
      <c r="G2" s="109"/>
      <c r="H2" s="110"/>
    </row>
    <row r="3" spans="1:8" s="9" customFormat="1" x14ac:dyDescent="0.25">
      <c r="A3" s="7" t="s">
        <v>58</v>
      </c>
      <c r="B3" s="6" t="s">
        <v>132</v>
      </c>
      <c r="C3" s="6" t="s">
        <v>133</v>
      </c>
      <c r="D3" s="6" t="s">
        <v>134</v>
      </c>
      <c r="E3" s="33">
        <v>8</v>
      </c>
      <c r="F3" s="33">
        <v>0</v>
      </c>
      <c r="G3" s="6" t="s">
        <v>130</v>
      </c>
      <c r="H3" s="6" t="s">
        <v>131</v>
      </c>
    </row>
    <row r="4" spans="1:8" s="9" customFormat="1" ht="5.0999999999999996" customHeight="1" x14ac:dyDescent="0.25">
      <c r="A4" s="108"/>
      <c r="B4" s="109"/>
      <c r="C4" s="109"/>
      <c r="D4" s="109"/>
      <c r="E4" s="109"/>
      <c r="F4" s="109"/>
      <c r="G4" s="109"/>
      <c r="H4" s="110"/>
    </row>
    <row r="5" spans="1:8" s="9" customFormat="1" x14ac:dyDescent="0.25">
      <c r="A5" s="100" t="s">
        <v>4</v>
      </c>
      <c r="B5" s="101" t="s">
        <v>61</v>
      </c>
      <c r="C5" s="101" t="s">
        <v>99</v>
      </c>
      <c r="D5" s="36" t="s">
        <v>107</v>
      </c>
      <c r="E5" s="33">
        <v>72</v>
      </c>
      <c r="F5" s="33">
        <v>0</v>
      </c>
      <c r="G5" s="6" t="s">
        <v>117</v>
      </c>
      <c r="H5" s="6" t="s">
        <v>108</v>
      </c>
    </row>
    <row r="6" spans="1:8" s="9" customFormat="1" x14ac:dyDescent="0.25">
      <c r="A6" s="100"/>
      <c r="B6" s="101"/>
      <c r="C6" s="101"/>
      <c r="D6" s="6" t="s">
        <v>145</v>
      </c>
      <c r="E6" s="33">
        <v>1</v>
      </c>
      <c r="F6" s="33">
        <v>0</v>
      </c>
      <c r="G6" s="6" t="s">
        <v>146</v>
      </c>
      <c r="H6" s="36" t="s">
        <v>131</v>
      </c>
    </row>
    <row r="7" spans="1:8" s="9" customFormat="1" ht="5.0999999999999996" customHeight="1" x14ac:dyDescent="0.25">
      <c r="A7" s="108"/>
      <c r="B7" s="109"/>
      <c r="C7" s="109"/>
      <c r="D7" s="109"/>
      <c r="E7" s="109"/>
      <c r="F7" s="109"/>
      <c r="G7" s="109"/>
      <c r="H7" s="110"/>
    </row>
    <row r="8" spans="1:8" s="9" customFormat="1" ht="17.25" x14ac:dyDescent="0.25">
      <c r="A8" s="44" t="s">
        <v>5</v>
      </c>
      <c r="B8" s="45" t="s">
        <v>170</v>
      </c>
      <c r="C8" s="46" t="s">
        <v>171</v>
      </c>
      <c r="D8" s="36" t="s">
        <v>172</v>
      </c>
      <c r="E8" s="33">
        <v>598.80240000000003</v>
      </c>
      <c r="F8" s="33">
        <v>0</v>
      </c>
      <c r="G8" s="6" t="s">
        <v>173</v>
      </c>
      <c r="H8" s="6" t="s">
        <v>178</v>
      </c>
    </row>
    <row r="9" spans="1:8" s="9" customFormat="1" ht="5.0999999999999996" customHeight="1" x14ac:dyDescent="0.25">
      <c r="A9" s="108"/>
      <c r="B9" s="109"/>
      <c r="C9" s="109"/>
      <c r="D9" s="109"/>
      <c r="E9" s="109"/>
      <c r="F9" s="109"/>
      <c r="G9" s="109"/>
      <c r="H9" s="110"/>
    </row>
    <row r="10" spans="1:8" s="9" customFormat="1" x14ac:dyDescent="0.25">
      <c r="A10" s="100" t="s">
        <v>6</v>
      </c>
      <c r="B10" s="101" t="s">
        <v>143</v>
      </c>
      <c r="C10" s="101" t="s">
        <v>142</v>
      </c>
      <c r="D10" s="34" t="s">
        <v>186</v>
      </c>
      <c r="E10" s="33">
        <v>180</v>
      </c>
      <c r="F10" s="33">
        <v>-459.67</v>
      </c>
      <c r="G10" s="6" t="s">
        <v>127</v>
      </c>
      <c r="H10" s="6" t="s">
        <v>128</v>
      </c>
    </row>
    <row r="11" spans="1:8" s="9" customFormat="1" x14ac:dyDescent="0.25">
      <c r="A11" s="100"/>
      <c r="B11" s="101"/>
      <c r="C11" s="101"/>
      <c r="D11" s="34" t="s">
        <v>185</v>
      </c>
      <c r="E11" s="33">
        <v>100</v>
      </c>
      <c r="F11" s="33">
        <v>-273.14999999999998</v>
      </c>
      <c r="G11" s="6" t="s">
        <v>116</v>
      </c>
      <c r="H11" s="6" t="s">
        <v>129</v>
      </c>
    </row>
    <row r="12" spans="1:8" s="9" customFormat="1" ht="5.0999999999999996" customHeight="1" x14ac:dyDescent="0.25">
      <c r="A12" s="108"/>
      <c r="B12" s="109"/>
      <c r="C12" s="109"/>
      <c r="D12" s="109"/>
      <c r="E12" s="109"/>
      <c r="F12" s="109"/>
      <c r="G12" s="109"/>
      <c r="H12" s="110"/>
    </row>
    <row r="13" spans="1:8" s="9" customFormat="1" x14ac:dyDescent="0.25">
      <c r="A13" s="100" t="s">
        <v>7</v>
      </c>
      <c r="B13" s="101" t="s">
        <v>64</v>
      </c>
      <c r="C13" s="101" t="s">
        <v>100</v>
      </c>
      <c r="D13" s="34" t="s">
        <v>121</v>
      </c>
      <c r="E13" s="33">
        <v>180</v>
      </c>
      <c r="F13" s="33">
        <v>-40</v>
      </c>
      <c r="G13" s="6" t="s">
        <v>127</v>
      </c>
      <c r="H13" s="6" t="s">
        <v>128</v>
      </c>
    </row>
    <row r="14" spans="1:8" s="9" customFormat="1" x14ac:dyDescent="0.25">
      <c r="A14" s="100"/>
      <c r="B14" s="101"/>
      <c r="C14" s="101"/>
      <c r="D14" s="34" t="s">
        <v>120</v>
      </c>
      <c r="E14" s="33">
        <v>100</v>
      </c>
      <c r="F14" s="33">
        <v>-40</v>
      </c>
      <c r="G14" s="6" t="s">
        <v>116</v>
      </c>
      <c r="H14" s="6" t="s">
        <v>129</v>
      </c>
    </row>
    <row r="15" spans="1:8" s="9" customFormat="1" ht="5.0999999999999996" customHeight="1" x14ac:dyDescent="0.25">
      <c r="A15" s="108"/>
      <c r="B15" s="109"/>
      <c r="C15" s="109"/>
      <c r="D15" s="109"/>
      <c r="E15" s="109"/>
      <c r="F15" s="109"/>
      <c r="G15" s="109"/>
      <c r="H15" s="110"/>
    </row>
    <row r="16" spans="1:8" s="9" customFormat="1" x14ac:dyDescent="0.25">
      <c r="A16" s="7" t="s">
        <v>8</v>
      </c>
      <c r="B16" s="6" t="s">
        <v>98</v>
      </c>
      <c r="C16" s="6" t="s">
        <v>100</v>
      </c>
      <c r="D16" s="6" t="s">
        <v>110</v>
      </c>
      <c r="E16" s="33">
        <v>100</v>
      </c>
      <c r="F16" s="33">
        <v>0</v>
      </c>
      <c r="G16" s="6" t="s">
        <v>118</v>
      </c>
      <c r="H16" s="6" t="s">
        <v>158</v>
      </c>
    </row>
    <row r="17" spans="1:8" s="9" customFormat="1" ht="5.0999999999999996" customHeight="1" x14ac:dyDescent="0.25">
      <c r="A17" s="108"/>
      <c r="B17" s="109"/>
      <c r="C17" s="109"/>
      <c r="D17" s="109"/>
      <c r="E17" s="109"/>
      <c r="F17" s="109"/>
      <c r="G17" s="109"/>
      <c r="H17" s="110"/>
    </row>
    <row r="18" spans="1:8" s="9" customFormat="1" x14ac:dyDescent="0.25">
      <c r="A18" s="100" t="s">
        <v>9</v>
      </c>
      <c r="B18" s="115" t="s">
        <v>139</v>
      </c>
      <c r="C18" s="101" t="s">
        <v>140</v>
      </c>
      <c r="D18" s="6" t="s">
        <v>181</v>
      </c>
      <c r="E18" s="33">
        <v>6.4375</v>
      </c>
      <c r="F18" s="33">
        <v>3.3664000000000001</v>
      </c>
      <c r="G18" s="6" t="s">
        <v>126</v>
      </c>
      <c r="H18" s="6" t="s">
        <v>114</v>
      </c>
    </row>
    <row r="19" spans="1:8" s="9" customFormat="1" x14ac:dyDescent="0.25">
      <c r="A19" s="100"/>
      <c r="B19" s="115"/>
      <c r="C19" s="101"/>
      <c r="D19" s="35" t="s">
        <v>182</v>
      </c>
      <c r="E19" s="33">
        <v>163.51339999999999</v>
      </c>
      <c r="F19" s="33">
        <v>85.507000000000005</v>
      </c>
      <c r="G19" s="6" t="s">
        <v>126</v>
      </c>
      <c r="H19" s="6" t="s">
        <v>115</v>
      </c>
    </row>
    <row r="20" spans="1:8" s="9" customFormat="1" x14ac:dyDescent="0.25">
      <c r="A20" s="100"/>
      <c r="B20" s="115"/>
      <c r="C20" s="101"/>
      <c r="D20" s="6" t="s">
        <v>183</v>
      </c>
      <c r="E20" s="33">
        <v>218</v>
      </c>
      <c r="F20" s="33">
        <v>114</v>
      </c>
      <c r="G20" s="6" t="s">
        <v>126</v>
      </c>
      <c r="H20" s="6" t="s">
        <v>184</v>
      </c>
    </row>
    <row r="21" spans="1:8" s="9" customFormat="1" x14ac:dyDescent="0.25">
      <c r="A21" s="100"/>
      <c r="B21" s="115"/>
      <c r="C21" s="101"/>
      <c r="D21" s="6" t="s">
        <v>180</v>
      </c>
      <c r="E21" s="33">
        <v>21.8</v>
      </c>
      <c r="F21" s="33">
        <v>11.4</v>
      </c>
      <c r="G21" s="6" t="s">
        <v>126</v>
      </c>
      <c r="H21" s="6" t="s">
        <v>138</v>
      </c>
    </row>
    <row r="22" spans="1:8" s="9" customFormat="1" ht="5.0999999999999996" customHeight="1" x14ac:dyDescent="0.25">
      <c r="A22" s="108"/>
      <c r="B22" s="109"/>
      <c r="C22" s="109"/>
      <c r="D22" s="109"/>
      <c r="E22" s="109"/>
      <c r="F22" s="109"/>
      <c r="G22" s="109"/>
      <c r="H22" s="110"/>
    </row>
    <row r="23" spans="1:8" s="9" customFormat="1" ht="15" customHeight="1" x14ac:dyDescent="0.25">
      <c r="A23" s="111" t="s">
        <v>10</v>
      </c>
      <c r="B23" s="113" t="s">
        <v>174</v>
      </c>
      <c r="C23" s="113" t="s">
        <v>175</v>
      </c>
      <c r="D23" s="36" t="s">
        <v>176</v>
      </c>
      <c r="E23" s="33">
        <v>1.8879999999999999</v>
      </c>
      <c r="F23" s="33">
        <v>0</v>
      </c>
      <c r="G23" s="6" t="s">
        <v>177</v>
      </c>
      <c r="H23" s="6" t="s">
        <v>109</v>
      </c>
    </row>
    <row r="24" spans="1:8" s="9" customFormat="1" ht="15" customHeight="1" x14ac:dyDescent="0.25">
      <c r="A24" s="112"/>
      <c r="B24" s="114" t="s">
        <v>174</v>
      </c>
      <c r="C24" s="114" t="s">
        <v>175</v>
      </c>
      <c r="D24" s="36" t="s">
        <v>179</v>
      </c>
      <c r="E24" s="33">
        <v>47.955199999999998</v>
      </c>
      <c r="F24" s="33">
        <v>0</v>
      </c>
      <c r="G24" s="6" t="s">
        <v>177</v>
      </c>
      <c r="H24" s="6" t="s">
        <v>111</v>
      </c>
    </row>
    <row r="25" spans="1:8" s="9" customFormat="1" ht="5.0999999999999996" customHeight="1" x14ac:dyDescent="0.25">
      <c r="A25" s="108"/>
      <c r="B25" s="109"/>
      <c r="C25" s="109"/>
      <c r="D25" s="109"/>
      <c r="E25" s="109"/>
      <c r="F25" s="109"/>
      <c r="G25" s="109"/>
      <c r="H25" s="110"/>
    </row>
    <row r="26" spans="1:8" s="9" customFormat="1" x14ac:dyDescent="0.25">
      <c r="A26" s="100" t="s">
        <v>3</v>
      </c>
      <c r="B26" s="101" t="s">
        <v>97</v>
      </c>
      <c r="C26" s="101" t="s">
        <v>99</v>
      </c>
      <c r="D26" s="6" t="s">
        <v>105</v>
      </c>
      <c r="E26" s="33">
        <v>1.25</v>
      </c>
      <c r="F26" s="33">
        <v>0</v>
      </c>
      <c r="G26" s="6" t="s">
        <v>122</v>
      </c>
      <c r="H26" s="6" t="s">
        <v>106</v>
      </c>
    </row>
    <row r="27" spans="1:8" s="9" customFormat="1" x14ac:dyDescent="0.25">
      <c r="A27" s="100"/>
      <c r="B27" s="101"/>
      <c r="C27" s="101"/>
      <c r="D27" s="6" t="s">
        <v>112</v>
      </c>
      <c r="E27" s="33">
        <v>2.0116800000000001</v>
      </c>
      <c r="F27" s="33">
        <v>0</v>
      </c>
      <c r="G27" s="6" t="s">
        <v>122</v>
      </c>
      <c r="H27" s="6" t="s">
        <v>113</v>
      </c>
    </row>
    <row r="28" spans="1:8" s="9" customFormat="1" x14ac:dyDescent="0.25">
      <c r="A28" s="100"/>
      <c r="B28" s="101"/>
      <c r="C28" s="101"/>
      <c r="D28" s="6" t="s">
        <v>136</v>
      </c>
      <c r="E28" s="33">
        <v>0.55879999999999996</v>
      </c>
      <c r="F28" s="33">
        <v>0</v>
      </c>
      <c r="G28" s="6" t="s">
        <v>122</v>
      </c>
      <c r="H28" s="6" t="s">
        <v>124</v>
      </c>
    </row>
    <row r="29" spans="1:8" s="9" customFormat="1" x14ac:dyDescent="0.25">
      <c r="A29" s="100"/>
      <c r="B29" s="101"/>
      <c r="C29" s="101"/>
      <c r="D29" s="6" t="s">
        <v>135</v>
      </c>
      <c r="E29" s="33">
        <v>1.08622</v>
      </c>
      <c r="F29" s="33">
        <v>0</v>
      </c>
      <c r="G29" s="6" t="s">
        <v>122</v>
      </c>
      <c r="H29" s="6" t="s">
        <v>123</v>
      </c>
    </row>
    <row r="30" spans="1:8" s="9" customFormat="1" ht="5.0999999999999996" customHeight="1" x14ac:dyDescent="0.25">
      <c r="A30" s="108"/>
      <c r="B30" s="109"/>
      <c r="C30" s="109"/>
      <c r="D30" s="109"/>
      <c r="E30" s="109"/>
      <c r="F30" s="109"/>
      <c r="G30" s="109"/>
      <c r="H30" s="110"/>
    </row>
    <row r="31" spans="1:8" x14ac:dyDescent="0.25">
      <c r="A31" s="119" t="s">
        <v>147</v>
      </c>
      <c r="B31" s="101" t="s">
        <v>96</v>
      </c>
      <c r="C31" s="101" t="s">
        <v>141</v>
      </c>
      <c r="D31" s="6" t="s">
        <v>119</v>
      </c>
      <c r="E31" s="33">
        <v>0.01</v>
      </c>
      <c r="F31" s="33">
        <v>0</v>
      </c>
      <c r="G31" s="6" t="s">
        <v>125</v>
      </c>
      <c r="H31" s="6" t="s">
        <v>109</v>
      </c>
    </row>
    <row r="32" spans="1:8" x14ac:dyDescent="0.25">
      <c r="A32" s="119"/>
      <c r="B32" s="101"/>
      <c r="C32" s="101"/>
      <c r="D32" s="6" t="s">
        <v>187</v>
      </c>
      <c r="E32" s="33">
        <v>0.254</v>
      </c>
      <c r="F32" s="33">
        <v>0</v>
      </c>
      <c r="G32" s="6" t="s">
        <v>125</v>
      </c>
      <c r="H32" s="6" t="s">
        <v>111</v>
      </c>
    </row>
    <row r="33" spans="1:8" ht="5.0999999999999996" customHeight="1" x14ac:dyDescent="0.25">
      <c r="A33" s="108"/>
      <c r="B33" s="109"/>
      <c r="C33" s="109"/>
      <c r="D33" s="109"/>
      <c r="E33" s="109"/>
      <c r="F33" s="109"/>
      <c r="G33" s="109"/>
      <c r="H33" s="110"/>
    </row>
    <row r="35" spans="1:8" ht="29.25" customHeight="1" x14ac:dyDescent="0.25">
      <c r="A35" s="116" t="s">
        <v>144</v>
      </c>
      <c r="B35" s="117"/>
      <c r="C35" s="117"/>
      <c r="D35" s="117"/>
      <c r="E35" s="117"/>
      <c r="F35" s="117"/>
      <c r="G35" s="117"/>
      <c r="H35" s="118"/>
    </row>
    <row r="37" spans="1:8" x14ac:dyDescent="0.25">
      <c r="A37" s="8"/>
    </row>
  </sheetData>
  <sheetProtection sheet="1" objects="1" scenarios="1" selectLockedCells="1" selectUnlockedCells="1"/>
  <mergeCells count="33">
    <mergeCell ref="A33:H33"/>
    <mergeCell ref="A35:H35"/>
    <mergeCell ref="A9:H9"/>
    <mergeCell ref="A26:A29"/>
    <mergeCell ref="B26:B29"/>
    <mergeCell ref="C26:C29"/>
    <mergeCell ref="A30:H30"/>
    <mergeCell ref="A31:A32"/>
    <mergeCell ref="B31:B32"/>
    <mergeCell ref="C31:C32"/>
    <mergeCell ref="A15:H15"/>
    <mergeCell ref="A17:H17"/>
    <mergeCell ref="A18:A21"/>
    <mergeCell ref="A25:H25"/>
    <mergeCell ref="A10:A11"/>
    <mergeCell ref="B10:B11"/>
    <mergeCell ref="A2:H2"/>
    <mergeCell ref="A4:H4"/>
    <mergeCell ref="A5:A6"/>
    <mergeCell ref="B5:B6"/>
    <mergeCell ref="C5:C6"/>
    <mergeCell ref="A7:H7"/>
    <mergeCell ref="A22:H22"/>
    <mergeCell ref="A23:A24"/>
    <mergeCell ref="B23:B24"/>
    <mergeCell ref="C23:C24"/>
    <mergeCell ref="B18:B21"/>
    <mergeCell ref="C18:C21"/>
    <mergeCell ref="C10:C11"/>
    <mergeCell ref="A12:H12"/>
    <mergeCell ref="A13:A14"/>
    <mergeCell ref="B13:B14"/>
    <mergeCell ref="C13:C14"/>
  </mergeCells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WS-25 Documentation</vt:lpstr>
      <vt:lpstr>Calculator</vt:lpstr>
      <vt:lpstr>Channels</vt:lpstr>
      <vt:lpstr>Packaged WS &amp; Options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Carlson</dc:creator>
  <cp:lastModifiedBy>Jon Carlson</cp:lastModifiedBy>
  <cp:lastPrinted>2020-02-11T23:42:27Z</cp:lastPrinted>
  <dcterms:created xsi:type="dcterms:W3CDTF">2019-09-17T20:30:27Z</dcterms:created>
  <dcterms:modified xsi:type="dcterms:W3CDTF">2020-02-13T20:57:15Z</dcterms:modified>
</cp:coreProperties>
</file>